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26200+16984</t>
        </r>
      </text>
    </comment>
    <comment ref="G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2506+15159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1006+150</t>
        </r>
      </text>
    </comment>
    <comment ref="D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1006+150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333+85+36+47</t>
        </r>
      </text>
    </comment>
    <comment ref="D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333+85+36+47</t>
        </r>
      </text>
    </comment>
  </commentList>
</comments>
</file>

<file path=xl/sharedStrings.xml><?xml version="1.0" encoding="utf-8"?>
<sst xmlns="http://schemas.openxmlformats.org/spreadsheetml/2006/main" count="68" uniqueCount="60">
  <si>
    <t>附件1:</t>
  </si>
  <si>
    <t>衡山县2021年一般公共预算调整计划表</t>
  </si>
  <si>
    <t>单位：万元</t>
  </si>
  <si>
    <t>收入项目</t>
  </si>
  <si>
    <t>2021年预算数</t>
  </si>
  <si>
    <t>2021年变动数</t>
  </si>
  <si>
    <t>2021年调整预算数</t>
  </si>
  <si>
    <t>支出项目</t>
  </si>
  <si>
    <t>备 注</t>
  </si>
  <si>
    <t>一、一般预算收入</t>
  </si>
  <si>
    <t>一、一般预算支出</t>
  </si>
  <si>
    <t>税收收入</t>
  </si>
  <si>
    <t>一般公共服务支出</t>
  </si>
  <si>
    <t>非税收入</t>
  </si>
  <si>
    <t>国防支出</t>
  </si>
  <si>
    <t>二、上级补助收入</t>
  </si>
  <si>
    <t>公共安全支出</t>
  </si>
  <si>
    <t>(一)返还性收入</t>
  </si>
  <si>
    <t>教育支出</t>
  </si>
  <si>
    <t>债券项目</t>
  </si>
  <si>
    <t>两税返还</t>
  </si>
  <si>
    <t>科学技术支出</t>
  </si>
  <si>
    <t>所得税返还</t>
  </si>
  <si>
    <t>文化旅游体育与传媒支出</t>
  </si>
  <si>
    <t>成品油价格和税费改革税收返还</t>
  </si>
  <si>
    <t>社会保障和就业支出</t>
  </si>
  <si>
    <t>省财政体制改革定增值税营业税基数返还</t>
  </si>
  <si>
    <t>卫生健康支出</t>
  </si>
  <si>
    <t>公共突发卫生专项资金</t>
  </si>
  <si>
    <t>城镇土地使用税基数返还</t>
  </si>
  <si>
    <t>节能环保支出</t>
  </si>
  <si>
    <t>(二)一般性转移支付补助</t>
  </si>
  <si>
    <t>城乡社区支出</t>
  </si>
  <si>
    <t>债券项目1000万、购房补贴1000万</t>
  </si>
  <si>
    <t>1、可分配的一般性转移支付</t>
  </si>
  <si>
    <t>农林水支出</t>
  </si>
  <si>
    <t>调资补助</t>
  </si>
  <si>
    <t>交通运输支出</t>
  </si>
  <si>
    <t>农村税费改革补助</t>
  </si>
  <si>
    <t>资源勘探信息等支出</t>
  </si>
  <si>
    <t>均衡性转移支付</t>
  </si>
  <si>
    <t>商业服务业等支出</t>
  </si>
  <si>
    <t>县级基本财力保障机制奖补</t>
  </si>
  <si>
    <t>自然资源海洋气象等支出</t>
  </si>
  <si>
    <t>企事业单位划转基数补助</t>
  </si>
  <si>
    <t>住房保障支出</t>
  </si>
  <si>
    <t>其他补助</t>
  </si>
  <si>
    <t>粮油物资储备支出</t>
  </si>
  <si>
    <t>2、特定用途的一般性转移支付</t>
  </si>
  <si>
    <t>灾害防治及应急管理支出</t>
  </si>
  <si>
    <t>（三）专项转移支付补助</t>
  </si>
  <si>
    <t>预备费</t>
  </si>
  <si>
    <t>其他支出</t>
  </si>
  <si>
    <t>调减1000万</t>
  </si>
  <si>
    <t>三、债务转贷收入</t>
  </si>
  <si>
    <t>债务付息支出</t>
  </si>
  <si>
    <t>四、调入资金</t>
  </si>
  <si>
    <t>二、上解上级支出</t>
  </si>
  <si>
    <t>五、收入合计</t>
  </si>
  <si>
    <t>三、支出合计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</si>
</sst>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family val="3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family val="1"/>
      <charset val="0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31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49" applyNumberFormat="1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 applyProtection="1">
      <alignment horizontal="left" vertical="center" indent="1"/>
      <protection locked="0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99预算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9992;&#25143;&#30446;&#24405;\&#25105;&#30340;&#25991;&#26723;\2021&#24180;&#39044;&#31639;&#36164;&#26009;\2021&#24180;&#25910;&#25903;&#39044;&#31639;&#26126;&#32454;&#34920;&#65288;1&#31295;&#65289; 3...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1收入"/>
      <sheetName val="2收入分部门"/>
      <sheetName val="3支出"/>
      <sheetName val="4平衡"/>
      <sheetName val="5支出来源"/>
      <sheetName val="6功能支出"/>
      <sheetName val="8项目"/>
      <sheetName val="7经济科目"/>
      <sheetName val="支出1"/>
      <sheetName val="9部门"/>
      <sheetName val="部门支出"/>
      <sheetName val="10乡镇"/>
      <sheetName val="11基金预算"/>
      <sheetName val="12社保基金"/>
      <sheetName val="13国有资本"/>
      <sheetName val="14政府采购"/>
      <sheetName val="15单位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56396.0666666667</v>
          </cell>
        </row>
        <row r="20">
          <cell r="D20">
            <v>26540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H10" sqref="H10"/>
    </sheetView>
  </sheetViews>
  <sheetFormatPr defaultColWidth="9" defaultRowHeight="12"/>
  <cols>
    <col min="1" max="1" width="21.8583333333333" style="1" customWidth="1"/>
    <col min="2" max="2" width="6.5" style="1" customWidth="1"/>
    <col min="3" max="3" width="5.5" style="1" customWidth="1"/>
    <col min="4" max="4" width="6.5" style="1" customWidth="1"/>
    <col min="5" max="5" width="21.4" style="2" customWidth="1"/>
    <col min="6" max="6" width="6.5" style="1" customWidth="1"/>
    <col min="7" max="7" width="6" style="1" customWidth="1"/>
    <col min="8" max="8" width="6.375" style="1" customWidth="1"/>
    <col min="9" max="9" width="9" style="2" customWidth="1"/>
    <col min="10" max="16384" width="9" style="1"/>
  </cols>
  <sheetData>
    <row r="1" s="1" customFormat="1" spans="1:9">
      <c r="A1" s="3" t="s">
        <v>0</v>
      </c>
      <c r="E1" s="2"/>
      <c r="I1" s="2"/>
    </row>
    <row r="2" s="1" customFormat="1" ht="34" customHeight="1" spans="1:9">
      <c r="A2" s="4" t="s">
        <v>1</v>
      </c>
      <c r="B2" s="4"/>
      <c r="C2" s="4"/>
      <c r="D2" s="4"/>
      <c r="E2" s="5"/>
      <c r="F2" s="4"/>
      <c r="G2" s="4"/>
      <c r="H2" s="4"/>
      <c r="I2" s="2"/>
    </row>
    <row r="3" s="1" customFormat="1" ht="22.5" customHeight="1" spans="4:9">
      <c r="D3" s="6"/>
      <c r="E3" s="7"/>
      <c r="G3" s="1" t="s">
        <v>2</v>
      </c>
      <c r="I3" s="2"/>
    </row>
    <row r="4" s="1" customFormat="1" ht="42" customHeight="1" spans="1:9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8" t="s">
        <v>4</v>
      </c>
      <c r="G4" s="8" t="s">
        <v>5</v>
      </c>
      <c r="H4" s="8" t="s">
        <v>6</v>
      </c>
      <c r="I4" s="25" t="s">
        <v>8</v>
      </c>
    </row>
    <row r="5" s="1" customFormat="1" ht="25" customHeight="1" spans="1:9">
      <c r="A5" s="11" t="s">
        <v>9</v>
      </c>
      <c r="B5" s="12">
        <f>SUM(B6:B7)</f>
        <v>82936.0666666667</v>
      </c>
      <c r="C5" s="12">
        <f>SUM(C6:C7)</f>
        <v>0</v>
      </c>
      <c r="D5" s="12">
        <f>SUM(D6:D7)</f>
        <v>82936.0666666667</v>
      </c>
      <c r="E5" s="11" t="s">
        <v>10</v>
      </c>
      <c r="F5" s="12">
        <f t="shared" ref="F5:H5" si="0">SUM(F6:F26)</f>
        <v>240622</v>
      </c>
      <c r="G5" s="12">
        <f t="shared" si="0"/>
        <v>8600</v>
      </c>
      <c r="H5" s="12">
        <f t="shared" si="0"/>
        <v>249222</v>
      </c>
      <c r="I5" s="26"/>
    </row>
    <row r="6" s="1" customFormat="1" ht="25" customHeight="1" spans="1:9">
      <c r="A6" s="13" t="s">
        <v>11</v>
      </c>
      <c r="B6" s="12">
        <f>'[1]1收入'!D6</f>
        <v>56396.0666666667</v>
      </c>
      <c r="C6" s="14"/>
      <c r="D6" s="12">
        <f t="shared" ref="D6:D24" si="1">B6+C6</f>
        <v>56396.0666666667</v>
      </c>
      <c r="E6" s="15" t="s">
        <v>12</v>
      </c>
      <c r="F6" s="12">
        <v>19543</v>
      </c>
      <c r="G6" s="12"/>
      <c r="H6" s="12">
        <f t="shared" ref="H6:H27" si="2">F6+G6</f>
        <v>19543</v>
      </c>
      <c r="I6" s="17"/>
    </row>
    <row r="7" s="1" customFormat="1" ht="25" customHeight="1" spans="1:9">
      <c r="A7" s="13" t="s">
        <v>13</v>
      </c>
      <c r="B7" s="12">
        <f>'[1]1收入'!D20</f>
        <v>26540</v>
      </c>
      <c r="C7" s="14"/>
      <c r="D7" s="12">
        <f t="shared" si="1"/>
        <v>26540</v>
      </c>
      <c r="E7" s="15" t="s">
        <v>14</v>
      </c>
      <c r="F7" s="12">
        <v>994</v>
      </c>
      <c r="G7" s="16"/>
      <c r="H7" s="12">
        <f t="shared" si="2"/>
        <v>994</v>
      </c>
      <c r="I7" s="17"/>
    </row>
    <row r="8" s="1" customFormat="1" ht="25" customHeight="1" spans="1:9">
      <c r="A8" s="11" t="s">
        <v>15</v>
      </c>
      <c r="B8" s="12">
        <f>B9+B15+B24</f>
        <v>138714</v>
      </c>
      <c r="C8" s="12">
        <f>C9+C15+C24</f>
        <v>0</v>
      </c>
      <c r="D8" s="12">
        <f t="shared" si="1"/>
        <v>138714</v>
      </c>
      <c r="E8" s="15" t="s">
        <v>16</v>
      </c>
      <c r="F8" s="11">
        <v>9316</v>
      </c>
      <c r="G8" s="16"/>
      <c r="H8" s="12">
        <f t="shared" si="2"/>
        <v>9316</v>
      </c>
      <c r="I8" s="17"/>
    </row>
    <row r="9" s="1" customFormat="1" ht="25" customHeight="1" spans="1:9">
      <c r="A9" s="11" t="s">
        <v>17</v>
      </c>
      <c r="B9" s="12">
        <f>SUM(B10:B14)</f>
        <v>5235</v>
      </c>
      <c r="C9" s="12">
        <f>SUM(C10:C14)</f>
        <v>0</v>
      </c>
      <c r="D9" s="12">
        <f t="shared" si="1"/>
        <v>5235</v>
      </c>
      <c r="E9" s="15" t="s">
        <v>18</v>
      </c>
      <c r="F9" s="11">
        <v>53418</v>
      </c>
      <c r="G9" s="16">
        <v>500</v>
      </c>
      <c r="H9" s="12">
        <f t="shared" si="2"/>
        <v>53918</v>
      </c>
      <c r="I9" s="17" t="s">
        <v>19</v>
      </c>
    </row>
    <row r="10" s="1" customFormat="1" ht="25" customHeight="1" spans="1:9">
      <c r="A10" s="13" t="s">
        <v>20</v>
      </c>
      <c r="B10" s="12">
        <v>2424</v>
      </c>
      <c r="C10" s="14"/>
      <c r="D10" s="12">
        <f t="shared" si="1"/>
        <v>2424</v>
      </c>
      <c r="E10" s="15" t="s">
        <v>21</v>
      </c>
      <c r="F10" s="11">
        <v>685</v>
      </c>
      <c r="G10" s="16"/>
      <c r="H10" s="12">
        <f t="shared" si="2"/>
        <v>685</v>
      </c>
      <c r="I10" s="17"/>
    </row>
    <row r="11" s="1" customFormat="1" ht="25" customHeight="1" spans="1:9">
      <c r="A11" s="13" t="s">
        <v>22</v>
      </c>
      <c r="B11" s="12">
        <v>260</v>
      </c>
      <c r="C11" s="14"/>
      <c r="D11" s="12">
        <f t="shared" si="1"/>
        <v>260</v>
      </c>
      <c r="E11" s="15" t="s">
        <v>23</v>
      </c>
      <c r="F11" s="11">
        <v>5250</v>
      </c>
      <c r="G11" s="17"/>
      <c r="H11" s="12">
        <f t="shared" si="2"/>
        <v>5250</v>
      </c>
      <c r="I11" s="17"/>
    </row>
    <row r="12" s="1" customFormat="1" ht="25" customHeight="1" spans="1:9">
      <c r="A12" s="13" t="s">
        <v>24</v>
      </c>
      <c r="B12" s="12">
        <v>1149</v>
      </c>
      <c r="C12" s="14"/>
      <c r="D12" s="12">
        <f t="shared" si="1"/>
        <v>1149</v>
      </c>
      <c r="E12" s="15" t="s">
        <v>25</v>
      </c>
      <c r="F12" s="11">
        <v>58491</v>
      </c>
      <c r="G12" s="17">
        <v>700</v>
      </c>
      <c r="H12" s="12">
        <f t="shared" si="2"/>
        <v>59191</v>
      </c>
      <c r="I12" s="17" t="s">
        <v>19</v>
      </c>
    </row>
    <row r="13" s="1" customFormat="1" ht="27" customHeight="1" spans="1:9">
      <c r="A13" s="13" t="s">
        <v>26</v>
      </c>
      <c r="B13" s="12">
        <v>1117</v>
      </c>
      <c r="C13" s="14"/>
      <c r="D13" s="12">
        <f t="shared" si="1"/>
        <v>1117</v>
      </c>
      <c r="E13" s="15" t="s">
        <v>27</v>
      </c>
      <c r="F13" s="11">
        <v>31913</v>
      </c>
      <c r="G13" s="17">
        <v>1000</v>
      </c>
      <c r="H13" s="12">
        <f t="shared" si="2"/>
        <v>32913</v>
      </c>
      <c r="I13" s="17" t="s">
        <v>28</v>
      </c>
    </row>
    <row r="14" s="1" customFormat="1" ht="25" customHeight="1" spans="1:9">
      <c r="A14" s="13" t="s">
        <v>29</v>
      </c>
      <c r="B14" s="12">
        <v>285</v>
      </c>
      <c r="C14" s="14"/>
      <c r="D14" s="12">
        <f t="shared" si="1"/>
        <v>285</v>
      </c>
      <c r="E14" s="15" t="s">
        <v>30</v>
      </c>
      <c r="F14" s="11">
        <v>1153</v>
      </c>
      <c r="G14" s="17">
        <v>2603</v>
      </c>
      <c r="H14" s="12">
        <f t="shared" si="2"/>
        <v>3756</v>
      </c>
      <c r="I14" s="17" t="s">
        <v>19</v>
      </c>
    </row>
    <row r="15" s="1" customFormat="1" ht="38" customHeight="1" spans="1:9">
      <c r="A15" s="11" t="s">
        <v>31</v>
      </c>
      <c r="B15" s="12">
        <f>B16+B23</f>
        <v>109826</v>
      </c>
      <c r="C15" s="12">
        <f>C16+C23</f>
        <v>0</v>
      </c>
      <c r="D15" s="12">
        <f t="shared" si="1"/>
        <v>109826</v>
      </c>
      <c r="E15" s="15" t="s">
        <v>32</v>
      </c>
      <c r="F15" s="11">
        <v>3403</v>
      </c>
      <c r="G15" s="17">
        <v>2000</v>
      </c>
      <c r="H15" s="12">
        <f t="shared" si="2"/>
        <v>5403</v>
      </c>
      <c r="I15" s="17" t="s">
        <v>33</v>
      </c>
    </row>
    <row r="16" s="1" customFormat="1" ht="25" customHeight="1" spans="1:9">
      <c r="A16" s="13" t="s">
        <v>34</v>
      </c>
      <c r="B16" s="12">
        <f>SUM(B17:B22)</f>
        <v>65777</v>
      </c>
      <c r="C16" s="12">
        <f>SUM(C17:C22)</f>
        <v>0</v>
      </c>
      <c r="D16" s="12">
        <f t="shared" si="1"/>
        <v>65777</v>
      </c>
      <c r="E16" s="15" t="s">
        <v>35</v>
      </c>
      <c r="F16" s="11">
        <v>28319</v>
      </c>
      <c r="G16" s="17">
        <v>2797</v>
      </c>
      <c r="H16" s="12">
        <f t="shared" si="2"/>
        <v>31116</v>
      </c>
      <c r="I16" s="17" t="s">
        <v>19</v>
      </c>
    </row>
    <row r="17" s="1" customFormat="1" ht="25" customHeight="1" spans="1:9">
      <c r="A17" s="13" t="s">
        <v>36</v>
      </c>
      <c r="B17" s="12">
        <v>6989</v>
      </c>
      <c r="C17" s="18"/>
      <c r="D17" s="12">
        <f t="shared" si="1"/>
        <v>6989</v>
      </c>
      <c r="E17" s="15" t="s">
        <v>37</v>
      </c>
      <c r="F17" s="11">
        <v>2267</v>
      </c>
      <c r="G17" s="17">
        <v>1000</v>
      </c>
      <c r="H17" s="12">
        <f t="shared" si="2"/>
        <v>3267</v>
      </c>
      <c r="I17" s="17" t="s">
        <v>19</v>
      </c>
    </row>
    <row r="18" s="1" customFormat="1" ht="25" customHeight="1" spans="1:9">
      <c r="A18" s="13" t="s">
        <v>38</v>
      </c>
      <c r="B18" s="12">
        <v>2666</v>
      </c>
      <c r="C18" s="14"/>
      <c r="D18" s="12">
        <f t="shared" si="1"/>
        <v>2666</v>
      </c>
      <c r="E18" s="15" t="s">
        <v>39</v>
      </c>
      <c r="F18" s="11">
        <v>0</v>
      </c>
      <c r="G18" s="17"/>
      <c r="H18" s="12">
        <f t="shared" si="2"/>
        <v>0</v>
      </c>
      <c r="I18" s="17"/>
    </row>
    <row r="19" s="1" customFormat="1" ht="25" customHeight="1" spans="1:9">
      <c r="A19" s="13" t="s">
        <v>40</v>
      </c>
      <c r="B19" s="12">
        <v>39906</v>
      </c>
      <c r="C19" s="14"/>
      <c r="D19" s="12">
        <f t="shared" si="1"/>
        <v>39906</v>
      </c>
      <c r="E19" s="15" t="s">
        <v>41</v>
      </c>
      <c r="F19" s="11">
        <v>334</v>
      </c>
      <c r="G19" s="17"/>
      <c r="H19" s="12">
        <f t="shared" si="2"/>
        <v>334</v>
      </c>
      <c r="I19" s="17"/>
    </row>
    <row r="20" s="1" customFormat="1" ht="25" customHeight="1" spans="1:9">
      <c r="A20" s="13" t="s">
        <v>42</v>
      </c>
      <c r="B20" s="12">
        <v>14057</v>
      </c>
      <c r="C20" s="14"/>
      <c r="D20" s="12">
        <f t="shared" si="1"/>
        <v>14057</v>
      </c>
      <c r="E20" s="19" t="s">
        <v>43</v>
      </c>
      <c r="F20" s="11">
        <v>2117</v>
      </c>
      <c r="G20" s="17"/>
      <c r="H20" s="12">
        <f t="shared" si="2"/>
        <v>2117</v>
      </c>
      <c r="I20" s="17"/>
    </row>
    <row r="21" s="1" customFormat="1" ht="25" customHeight="1" spans="1:9">
      <c r="A21" s="13" t="s">
        <v>44</v>
      </c>
      <c r="B21" s="12">
        <v>1156</v>
      </c>
      <c r="C21" s="14"/>
      <c r="D21" s="12">
        <f t="shared" si="1"/>
        <v>1156</v>
      </c>
      <c r="E21" s="15" t="s">
        <v>45</v>
      </c>
      <c r="F21" s="11">
        <v>7522</v>
      </c>
      <c r="G21" s="17"/>
      <c r="H21" s="12">
        <f t="shared" si="2"/>
        <v>7522</v>
      </c>
      <c r="I21" s="17"/>
    </row>
    <row r="22" s="1" customFormat="1" ht="25" customHeight="1" spans="1:9">
      <c r="A22" s="13" t="s">
        <v>46</v>
      </c>
      <c r="B22" s="12">
        <v>1003</v>
      </c>
      <c r="C22" s="14"/>
      <c r="D22" s="12">
        <f t="shared" si="1"/>
        <v>1003</v>
      </c>
      <c r="E22" s="15" t="s">
        <v>47</v>
      </c>
      <c r="F22" s="11">
        <v>589</v>
      </c>
      <c r="G22" s="17"/>
      <c r="H22" s="12">
        <f t="shared" si="2"/>
        <v>589</v>
      </c>
      <c r="I22" s="17"/>
    </row>
    <row r="23" s="1" customFormat="1" ht="25" customHeight="1" spans="1:9">
      <c r="A23" s="13" t="s">
        <v>48</v>
      </c>
      <c r="B23" s="12">
        <v>44049</v>
      </c>
      <c r="C23" s="14"/>
      <c r="D23" s="12">
        <f t="shared" si="1"/>
        <v>44049</v>
      </c>
      <c r="E23" s="20" t="s">
        <v>49</v>
      </c>
      <c r="F23" s="11">
        <v>2255</v>
      </c>
      <c r="G23" s="17"/>
      <c r="H23" s="12">
        <f t="shared" si="2"/>
        <v>2255</v>
      </c>
      <c r="I23" s="17"/>
    </row>
    <row r="24" s="1" customFormat="1" ht="25" customHeight="1" spans="1:9">
      <c r="A24" s="11" t="s">
        <v>50</v>
      </c>
      <c r="B24" s="12">
        <v>23653</v>
      </c>
      <c r="C24" s="14"/>
      <c r="D24" s="12">
        <f t="shared" si="1"/>
        <v>23653</v>
      </c>
      <c r="E24" s="20" t="s">
        <v>51</v>
      </c>
      <c r="F24" s="11">
        <v>1700</v>
      </c>
      <c r="G24" s="17"/>
      <c r="H24" s="12">
        <f t="shared" si="2"/>
        <v>1700</v>
      </c>
      <c r="I24" s="17"/>
    </row>
    <row r="25" s="1" customFormat="1" ht="25" customHeight="1" spans="1:9">
      <c r="A25" s="11"/>
      <c r="B25" s="12"/>
      <c r="C25" s="14"/>
      <c r="D25" s="12"/>
      <c r="E25" s="15" t="s">
        <v>52</v>
      </c>
      <c r="F25" s="21">
        <v>4353</v>
      </c>
      <c r="G25" s="17">
        <v>-1000</v>
      </c>
      <c r="H25" s="12">
        <f t="shared" si="2"/>
        <v>3353</v>
      </c>
      <c r="I25" s="17" t="s">
        <v>53</v>
      </c>
    </row>
    <row r="26" s="1" customFormat="1" ht="25" customHeight="1" spans="1:9">
      <c r="A26" s="11" t="s">
        <v>54</v>
      </c>
      <c r="B26" s="12"/>
      <c r="C26" s="14">
        <v>8600</v>
      </c>
      <c r="D26" s="12">
        <f t="shared" ref="D26:D28" si="3">B26+C26</f>
        <v>8600</v>
      </c>
      <c r="E26" s="22" t="s">
        <v>55</v>
      </c>
      <c r="F26" s="21">
        <v>7000</v>
      </c>
      <c r="G26" s="17">
        <v>-1000</v>
      </c>
      <c r="H26" s="12">
        <f t="shared" si="2"/>
        <v>6000</v>
      </c>
      <c r="I26" s="17" t="s">
        <v>53</v>
      </c>
    </row>
    <row r="27" s="1" customFormat="1" ht="25" customHeight="1" spans="1:9">
      <c r="A27" s="11" t="s">
        <v>56</v>
      </c>
      <c r="B27" s="12">
        <v>25000</v>
      </c>
      <c r="C27" s="14"/>
      <c r="D27" s="12">
        <f t="shared" si="3"/>
        <v>25000</v>
      </c>
      <c r="E27" s="11" t="s">
        <v>57</v>
      </c>
      <c r="F27" s="12">
        <v>6028</v>
      </c>
      <c r="G27" s="12">
        <v>0</v>
      </c>
      <c r="H27" s="12">
        <f t="shared" si="2"/>
        <v>6028</v>
      </c>
      <c r="I27" s="26"/>
    </row>
    <row r="28" s="1" customFormat="1" ht="25" customHeight="1" spans="1:9">
      <c r="A28" s="23" t="s">
        <v>58</v>
      </c>
      <c r="B28" s="12">
        <f>B27+B26+B8+B5</f>
        <v>246650.066666667</v>
      </c>
      <c r="C28" s="12">
        <f>C27+C26+C8+C5</f>
        <v>8600</v>
      </c>
      <c r="D28" s="12">
        <f t="shared" si="3"/>
        <v>255250.066666667</v>
      </c>
      <c r="E28" s="24" t="s">
        <v>59</v>
      </c>
      <c r="F28" s="11">
        <f t="shared" ref="F28:H28" si="4">F27+F5</f>
        <v>246650</v>
      </c>
      <c r="G28" s="11">
        <f t="shared" si="4"/>
        <v>8600</v>
      </c>
      <c r="H28" s="11">
        <f t="shared" si="4"/>
        <v>255250</v>
      </c>
      <c r="I28" s="26"/>
    </row>
    <row r="29" s="1" customFormat="1" ht="28" customHeight="1" spans="5:9">
      <c r="E29" s="2"/>
      <c r="I29" s="2"/>
    </row>
    <row r="30" s="1" customFormat="1" ht="27" customHeight="1" spans="5:9">
      <c r="E30" s="2"/>
      <c r="I30" s="2"/>
    </row>
    <row r="31" s="1" customFormat="1" ht="24" customHeight="1" spans="5:9">
      <c r="E31" s="2"/>
      <c r="I31" s="2"/>
    </row>
    <row r="32" s="1" customFormat="1" ht="22" customHeight="1" spans="5:9">
      <c r="E32" s="2"/>
      <c r="I32" s="2"/>
    </row>
  </sheetData>
  <mergeCells count="2">
    <mergeCell ref="A2:H2"/>
    <mergeCell ref="D3:E3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lz洲</cp:lastModifiedBy>
  <dcterms:created xsi:type="dcterms:W3CDTF">2022-08-30T00:59:07Z</dcterms:created>
  <dcterms:modified xsi:type="dcterms:W3CDTF">2022-08-30T00:59:24Z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