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<sst xmlns="http://schemas.openxmlformats.org/spreadsheetml/2006/main" count="300" uniqueCount="127">
  <si>
    <t>衡山县2020年公开招聘事业单位工作人员体检结果公示情况表</t>
  </si>
  <si>
    <t>序号</t>
  </si>
  <si>
    <t>单位名称</t>
  </si>
  <si>
    <t>姓名</t>
  </si>
  <si>
    <t>报考岗位</t>
  </si>
  <si>
    <t>体检结果</t>
  </si>
  <si>
    <t>备注</t>
  </si>
  <si>
    <t>县委研究中心等11个县委机关单位文秘人员</t>
  </si>
  <si>
    <t>201_文字综合人员（一）</t>
  </si>
  <si>
    <t>合格</t>
  </si>
  <si>
    <t>县中小企业事务中心等16个政府事业单位文秘人员</t>
  </si>
  <si>
    <t>202文字综合人员（二）</t>
  </si>
  <si>
    <t>胸片未做,其他项目合格。</t>
  </si>
  <si>
    <t>县融媒体中心等12个单位财务人员</t>
  </si>
  <si>
    <t>203财务人员</t>
  </si>
  <si>
    <t>县财政投资评审中心等5个造价审核人员</t>
  </si>
  <si>
    <t>204造价审核人员</t>
  </si>
  <si>
    <t>县宣传事务中心</t>
  </si>
  <si>
    <t>206新闻宣传</t>
  </si>
  <si>
    <t>207综合管理</t>
  </si>
  <si>
    <t>县融媒体中心</t>
  </si>
  <si>
    <t>208工程技术</t>
  </si>
  <si>
    <t>县法学会办公室</t>
  </si>
  <si>
    <t>209法律实务</t>
  </si>
  <si>
    <t>县社会治理和网格化信息中心</t>
  </si>
  <si>
    <t>211综合管理</t>
  </si>
  <si>
    <t>县网络数据信息中心</t>
  </si>
  <si>
    <t>212信息技术</t>
  </si>
  <si>
    <t>县国有土地上房屋征收管理办公室</t>
  </si>
  <si>
    <t>213法律实务</t>
  </si>
  <si>
    <t>214综合管理</t>
  </si>
  <si>
    <t>县金融服务中心</t>
  </si>
  <si>
    <t>215综合管理</t>
  </si>
  <si>
    <t>216金融管理</t>
  </si>
  <si>
    <t>县老区开发服务中心</t>
  </si>
  <si>
    <t>217综合管理</t>
  </si>
  <si>
    <t>县殡仪馆</t>
  </si>
  <si>
    <t>218综合管理</t>
  </si>
  <si>
    <t>县婚姻登记信息中心</t>
  </si>
  <si>
    <t>219法律实务</t>
  </si>
  <si>
    <t>县法律顾问室</t>
  </si>
  <si>
    <t>220法律实务</t>
  </si>
  <si>
    <t>县村账代管服务中心</t>
  </si>
  <si>
    <t>221管理人员</t>
  </si>
  <si>
    <t>县人力资源和社会保障局信息中心</t>
  </si>
  <si>
    <t>223信息技术</t>
  </si>
  <si>
    <t>县自然资源事务中心</t>
  </si>
  <si>
    <t>224城市规划</t>
  </si>
  <si>
    <t>225法律实务</t>
  </si>
  <si>
    <t>县土地储备中心</t>
  </si>
  <si>
    <t>226信息管理</t>
  </si>
  <si>
    <t>县村镇建设服务中心</t>
  </si>
  <si>
    <t>228工程设计</t>
  </si>
  <si>
    <t>县交通建设质量安全监督站</t>
  </si>
  <si>
    <t>231交通工程</t>
  </si>
  <si>
    <t>乡镇养护站</t>
  </si>
  <si>
    <t>232公路养护</t>
  </si>
  <si>
    <t>县九观桥水库</t>
  </si>
  <si>
    <t>233_水利管理</t>
  </si>
  <si>
    <t>县新桥水库</t>
  </si>
  <si>
    <t>234综合管理</t>
  </si>
  <si>
    <t>县城防洪堤管理所</t>
  </si>
  <si>
    <t>235水利管理</t>
  </si>
  <si>
    <t>县农产品质量安全检验检测中心</t>
  </si>
  <si>
    <t>236检验检测员</t>
  </si>
  <si>
    <t>县农田建设事务中心</t>
  </si>
  <si>
    <t>237工程设计</t>
  </si>
  <si>
    <t>县投资促进事务中心</t>
  </si>
  <si>
    <t>239外贸管理</t>
  </si>
  <si>
    <t>240招商管理</t>
  </si>
  <si>
    <t>县唐群英故居管理处</t>
  </si>
  <si>
    <t>241讲解员</t>
  </si>
  <si>
    <t>县旅游服务中心</t>
  </si>
  <si>
    <t>242旅游管理</t>
  </si>
  <si>
    <t>县审计服务中心</t>
  </si>
  <si>
    <t>243审计员</t>
  </si>
  <si>
    <t>244信息技术</t>
  </si>
  <si>
    <t>245法律实务</t>
  </si>
  <si>
    <t>246综合管理</t>
  </si>
  <si>
    <t>县应急事务中心</t>
  </si>
  <si>
    <t>247信息技术</t>
  </si>
  <si>
    <t>冉师米</t>
  </si>
  <si>
    <t>248安监员</t>
  </si>
  <si>
    <t>县市场监督检验检测中心</t>
  </si>
  <si>
    <t>249食品药品检测</t>
  </si>
  <si>
    <t>县企业注册服务中心</t>
  </si>
  <si>
    <t>250综合执法人员</t>
  </si>
  <si>
    <t>县市场监督管理信息中心</t>
  </si>
  <si>
    <t>251综合执法人员</t>
  </si>
  <si>
    <t>县消费者权益保护委员会办公室</t>
  </si>
  <si>
    <t>252综合执法人员</t>
  </si>
  <si>
    <t>县数据处理中心</t>
  </si>
  <si>
    <t>253信息技术</t>
  </si>
  <si>
    <t>县人民来访接待中心</t>
  </si>
  <si>
    <t>254法律实务</t>
  </si>
  <si>
    <t>县医疗保障事务中心</t>
  </si>
  <si>
    <t>255乡镇医审员</t>
  </si>
  <si>
    <t>县公务用车服务中心</t>
  </si>
  <si>
    <t>257综合管理</t>
  </si>
  <si>
    <t>县开云新区管理委员会</t>
  </si>
  <si>
    <t>258工程技术</t>
  </si>
  <si>
    <t>永和湿地保护管理站</t>
  </si>
  <si>
    <t>259综合管理</t>
  </si>
  <si>
    <t>萱洲湿地保护管理站</t>
  </si>
  <si>
    <t>260综合管理</t>
  </si>
  <si>
    <t>萱洲镇政务服务中心</t>
  </si>
  <si>
    <t>261综合管理</t>
  </si>
  <si>
    <t>永和乡政务服务中心</t>
  </si>
  <si>
    <t>262综合管理</t>
  </si>
  <si>
    <t>开云镇政务服务中心</t>
  </si>
  <si>
    <t>何靖</t>
  </si>
  <si>
    <t>263综合管理</t>
  </si>
  <si>
    <t>长江镇政务服务中心</t>
  </si>
  <si>
    <t>265宣传报道</t>
  </si>
  <si>
    <t>福田铺乡社会事业综合服务中心</t>
  </si>
  <si>
    <t>267综合管理</t>
  </si>
  <si>
    <t>岭坡乡政务服务中心</t>
  </si>
  <si>
    <t>268信息管理</t>
  </si>
  <si>
    <t>白果镇政务服务中心</t>
  </si>
  <si>
    <t>269综合管理</t>
  </si>
  <si>
    <t>江东乡政务服务中心</t>
  </si>
  <si>
    <t>270综合管理</t>
  </si>
  <si>
    <t>贯塘乡政务服务中心</t>
  </si>
  <si>
    <t>271综合管理</t>
  </si>
  <si>
    <t>272法律实务</t>
  </si>
  <si>
    <t>东湖镇政务服务中心</t>
  </si>
  <si>
    <t>274综合管理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</si>
</sst>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topLeftCell="A70" workbookViewId="0">
      <selection activeCell="I80" sqref="I80"/>
    </sheetView>
  </sheetViews>
  <sheetFormatPr defaultColWidth="9" defaultRowHeight="13.5" outlineLevelCol="5"/>
  <cols>
    <col min="1" max="1" width="5.25833333333333" customWidth="1"/>
    <col min="2" max="2" width="27.625" customWidth="1"/>
    <col min="4" max="4" width="22.5" customWidth="1"/>
    <col min="5" max="5" width="16.375" customWidth="1"/>
    <col min="6" max="6" width="12.375" customWidth="1"/>
  </cols>
  <sheetData>
    <row r="1" ht="36" customHeight="1" spans="1:6">
      <c r="A1" s="1" t="s">
        <v>0</v>
      </c>
      <c r="B1" s="1"/>
      <c r="C1" s="1"/>
      <c r="D1" s="2"/>
      <c r="E1" s="1"/>
      <c r="F1" s="1"/>
    </row>
    <row r="2" ht="5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tr">
        <f>"谭峥良"</f>
        <v>谭峥良</v>
      </c>
      <c r="D3" s="9" t="s">
        <v>8</v>
      </c>
      <c r="E3" s="10" t="s">
        <v>9</v>
      </c>
      <c r="F3" s="11"/>
    </row>
    <row r="4" ht="30" customHeight="1" spans="1:6">
      <c r="A4" s="6">
        <v>2</v>
      </c>
      <c r="B4" s="7"/>
      <c r="C4" s="9" t="str">
        <f>"徐贻琛"</f>
        <v>徐贻琛</v>
      </c>
      <c r="D4" s="9" t="s">
        <v>8</v>
      </c>
      <c r="E4" s="10" t="s">
        <v>9</v>
      </c>
      <c r="F4" s="6"/>
    </row>
    <row r="5" ht="30" customHeight="1" spans="1:6">
      <c r="A5" s="6">
        <v>3</v>
      </c>
      <c r="B5" s="7"/>
      <c r="C5" s="9" t="str">
        <f>"张智洋"</f>
        <v>张智洋</v>
      </c>
      <c r="D5" s="9" t="s">
        <v>8</v>
      </c>
      <c r="E5" s="10" t="s">
        <v>9</v>
      </c>
      <c r="F5" s="6"/>
    </row>
    <row r="6" ht="30" customHeight="1" spans="1:6">
      <c r="A6" s="6">
        <v>4</v>
      </c>
      <c r="B6" s="7"/>
      <c r="C6" s="8" t="str">
        <f>"雷萍萍"</f>
        <v>雷萍萍</v>
      </c>
      <c r="D6" s="9" t="s">
        <v>8</v>
      </c>
      <c r="E6" s="10" t="s">
        <v>9</v>
      </c>
      <c r="F6" s="6"/>
    </row>
    <row r="7" ht="30" customHeight="1" spans="1:6">
      <c r="A7" s="6">
        <v>5</v>
      </c>
      <c r="B7" s="7"/>
      <c r="C7" s="9" t="str">
        <f>"万勇军"</f>
        <v>万勇军</v>
      </c>
      <c r="D7" s="9" t="s">
        <v>8</v>
      </c>
      <c r="E7" s="10" t="s">
        <v>9</v>
      </c>
      <c r="F7" s="6"/>
    </row>
    <row r="8" ht="30" customHeight="1" spans="1:6">
      <c r="A8" s="6">
        <v>6</v>
      </c>
      <c r="B8" s="7"/>
      <c r="C8" s="8" t="str">
        <f>"李赋"</f>
        <v>李赋</v>
      </c>
      <c r="D8" s="9" t="s">
        <v>8</v>
      </c>
      <c r="E8" s="10" t="s">
        <v>9</v>
      </c>
      <c r="F8" s="6"/>
    </row>
    <row r="9" ht="30" customHeight="1" spans="1:6">
      <c r="A9" s="6">
        <v>7</v>
      </c>
      <c r="B9" s="7"/>
      <c r="C9" s="9" t="str">
        <f>"邱玥"</f>
        <v>邱玥</v>
      </c>
      <c r="D9" s="9" t="s">
        <v>8</v>
      </c>
      <c r="E9" s="10" t="s">
        <v>9</v>
      </c>
      <c r="F9" s="6"/>
    </row>
    <row r="10" ht="30" customHeight="1" spans="1:6">
      <c r="A10" s="6">
        <v>8</v>
      </c>
      <c r="B10" s="7"/>
      <c r="C10" s="8" t="str">
        <f>"胡佳敏"</f>
        <v>胡佳敏</v>
      </c>
      <c r="D10" s="9" t="s">
        <v>8</v>
      </c>
      <c r="E10" s="10" t="s">
        <v>9</v>
      </c>
      <c r="F10" s="6"/>
    </row>
    <row r="11" ht="30" customHeight="1" spans="1:6">
      <c r="A11" s="6">
        <v>9</v>
      </c>
      <c r="B11" s="7"/>
      <c r="C11" s="8" t="str">
        <f>"张晓华"</f>
        <v>张晓华</v>
      </c>
      <c r="D11" s="12" t="s">
        <v>8</v>
      </c>
      <c r="E11" s="10" t="s">
        <v>9</v>
      </c>
      <c r="F11" s="11"/>
    </row>
    <row r="12" ht="30" customHeight="1" spans="1:6">
      <c r="A12" s="6">
        <v>10</v>
      </c>
      <c r="B12" s="7"/>
      <c r="C12" s="8" t="str">
        <f>"赵润洲"</f>
        <v>赵润洲</v>
      </c>
      <c r="D12" s="12" t="s">
        <v>8</v>
      </c>
      <c r="E12" s="10" t="s">
        <v>9</v>
      </c>
      <c r="F12" s="6"/>
    </row>
    <row r="13" ht="30" customHeight="1" spans="1:6">
      <c r="A13" s="6">
        <v>11</v>
      </c>
      <c r="B13" s="7"/>
      <c r="C13" s="13" t="str">
        <f>"李阳樱子"</f>
        <v>李阳樱子</v>
      </c>
      <c r="D13" s="12" t="s">
        <v>8</v>
      </c>
      <c r="E13" s="10" t="s">
        <v>9</v>
      </c>
      <c r="F13" s="11"/>
    </row>
    <row r="14" ht="30" customHeight="1" spans="1:6">
      <c r="A14" s="6">
        <v>12</v>
      </c>
      <c r="B14" s="7" t="s">
        <v>10</v>
      </c>
      <c r="C14" s="9" t="str">
        <f>"陶文倩"</f>
        <v>陶文倩</v>
      </c>
      <c r="D14" s="9" t="s">
        <v>11</v>
      </c>
      <c r="E14" s="10" t="s">
        <v>9</v>
      </c>
      <c r="F14" s="6"/>
    </row>
    <row r="15" ht="30" customHeight="1" spans="1:6">
      <c r="A15" s="6">
        <v>13</v>
      </c>
      <c r="B15" s="7"/>
      <c r="C15" s="9" t="str">
        <f>"罗航远"</f>
        <v>罗航远</v>
      </c>
      <c r="D15" s="9" t="s">
        <v>11</v>
      </c>
      <c r="E15" s="10" t="s">
        <v>9</v>
      </c>
      <c r="F15" s="6"/>
    </row>
    <row r="16" ht="30" customHeight="1" spans="1:6">
      <c r="A16" s="6">
        <v>14</v>
      </c>
      <c r="B16" s="7"/>
      <c r="C16" s="9" t="str">
        <f>"赵娉"</f>
        <v>赵娉</v>
      </c>
      <c r="D16" s="9" t="s">
        <v>11</v>
      </c>
      <c r="E16" s="10" t="s">
        <v>9</v>
      </c>
      <c r="F16" s="6"/>
    </row>
    <row r="17" ht="30" customHeight="1" spans="1:6">
      <c r="A17" s="6">
        <v>15</v>
      </c>
      <c r="B17" s="7"/>
      <c r="C17" s="9" t="str">
        <f>"曹林"</f>
        <v>曹林</v>
      </c>
      <c r="D17" s="9" t="s">
        <v>11</v>
      </c>
      <c r="E17" s="10" t="s">
        <v>9</v>
      </c>
      <c r="F17" s="6"/>
    </row>
    <row r="18" ht="30" customHeight="1" spans="1:6">
      <c r="A18" s="6">
        <v>16</v>
      </c>
      <c r="B18" s="7"/>
      <c r="C18" s="9" t="str">
        <f>"旷艳枚"</f>
        <v>旷艳枚</v>
      </c>
      <c r="D18" s="9" t="s">
        <v>11</v>
      </c>
      <c r="E18" s="10" t="s">
        <v>9</v>
      </c>
      <c r="F18" s="6"/>
    </row>
    <row r="19" ht="45" customHeight="1" spans="1:6">
      <c r="A19" s="6">
        <v>17</v>
      </c>
      <c r="B19" s="7"/>
      <c r="C19" s="9" t="str">
        <f>"王敏"</f>
        <v>王敏</v>
      </c>
      <c r="D19" s="9" t="s">
        <v>11</v>
      </c>
      <c r="E19" s="10" t="s">
        <v>12</v>
      </c>
      <c r="F19" s="7"/>
    </row>
    <row r="20" ht="30" customHeight="1" spans="1:6">
      <c r="A20" s="6">
        <v>18</v>
      </c>
      <c r="B20" s="7"/>
      <c r="C20" s="9" t="str">
        <f>"周学龄"</f>
        <v>周学龄</v>
      </c>
      <c r="D20" s="9" t="s">
        <v>11</v>
      </c>
      <c r="E20" s="10" t="s">
        <v>9</v>
      </c>
      <c r="F20" s="6"/>
    </row>
    <row r="21" ht="30" customHeight="1" spans="1:6">
      <c r="A21" s="6">
        <v>19</v>
      </c>
      <c r="B21" s="7"/>
      <c r="C21" s="9" t="str">
        <f>"彭梦"</f>
        <v>彭梦</v>
      </c>
      <c r="D21" s="9" t="s">
        <v>11</v>
      </c>
      <c r="E21" s="10" t="s">
        <v>9</v>
      </c>
      <c r="F21" s="6"/>
    </row>
    <row r="22" ht="43" customHeight="1" spans="1:6">
      <c r="A22" s="6">
        <v>20</v>
      </c>
      <c r="B22" s="7"/>
      <c r="C22" s="8" t="str">
        <f>"徐慧"</f>
        <v>徐慧</v>
      </c>
      <c r="D22" s="9" t="s">
        <v>11</v>
      </c>
      <c r="E22" s="10" t="s">
        <v>12</v>
      </c>
      <c r="F22" s="7"/>
    </row>
    <row r="23" ht="30" customHeight="1" spans="1:6">
      <c r="A23" s="6">
        <v>21</v>
      </c>
      <c r="B23" s="7"/>
      <c r="C23" s="8" t="str">
        <f>"何琪"</f>
        <v>何琪</v>
      </c>
      <c r="D23" s="9" t="s">
        <v>11</v>
      </c>
      <c r="E23" s="10" t="s">
        <v>9</v>
      </c>
      <c r="F23" s="6"/>
    </row>
    <row r="24" ht="30" customHeight="1" spans="1:6">
      <c r="A24" s="6">
        <v>22</v>
      </c>
      <c r="B24" s="7"/>
      <c r="C24" s="9" t="str">
        <f>"徐健恒"</f>
        <v>徐健恒</v>
      </c>
      <c r="D24" s="9" t="s">
        <v>11</v>
      </c>
      <c r="E24" s="10" t="s">
        <v>9</v>
      </c>
      <c r="F24" s="6"/>
    </row>
    <row r="25" ht="30" customHeight="1" spans="1:6">
      <c r="A25" s="6">
        <v>23</v>
      </c>
      <c r="B25" s="7"/>
      <c r="C25" s="9" t="str">
        <f>"刘青春"</f>
        <v>刘青春</v>
      </c>
      <c r="D25" s="9" t="s">
        <v>11</v>
      </c>
      <c r="E25" s="10" t="s">
        <v>9</v>
      </c>
      <c r="F25" s="6"/>
    </row>
    <row r="26" ht="30" customHeight="1" spans="1:6">
      <c r="A26" s="6">
        <v>24</v>
      </c>
      <c r="B26" s="7"/>
      <c r="C26" s="9" t="str">
        <f>"任斯华"</f>
        <v>任斯华</v>
      </c>
      <c r="D26" s="9" t="s">
        <v>11</v>
      </c>
      <c r="E26" s="10" t="s">
        <v>9</v>
      </c>
      <c r="F26" s="6"/>
    </row>
    <row r="27" ht="30" customHeight="1" spans="1:6">
      <c r="A27" s="6">
        <v>25</v>
      </c>
      <c r="B27" s="7"/>
      <c r="C27" s="9" t="str">
        <f>"周倩"</f>
        <v>周倩</v>
      </c>
      <c r="D27" s="9" t="s">
        <v>11</v>
      </c>
      <c r="E27" s="10" t="s">
        <v>9</v>
      </c>
      <c r="F27" s="6"/>
    </row>
    <row r="28" ht="30" customHeight="1" spans="1:6">
      <c r="A28" s="6">
        <v>26</v>
      </c>
      <c r="B28" s="7"/>
      <c r="C28" s="9" t="str">
        <f>"刘磊"</f>
        <v>刘磊</v>
      </c>
      <c r="D28" s="9" t="s">
        <v>11</v>
      </c>
      <c r="E28" s="10" t="s">
        <v>9</v>
      </c>
      <c r="F28" s="6"/>
    </row>
    <row r="29" ht="30" customHeight="1" spans="1:6">
      <c r="A29" s="6">
        <v>27</v>
      </c>
      <c r="B29" s="7"/>
      <c r="C29" s="9" t="str">
        <f>"郑勤"</f>
        <v>郑勤</v>
      </c>
      <c r="D29" s="9" t="s">
        <v>11</v>
      </c>
      <c r="E29" s="10" t="s">
        <v>9</v>
      </c>
      <c r="F29" s="6"/>
    </row>
    <row r="30" ht="30" customHeight="1" spans="1:6">
      <c r="A30" s="6">
        <v>28</v>
      </c>
      <c r="B30" s="7" t="s">
        <v>13</v>
      </c>
      <c r="C30" s="9" t="str">
        <f>"李丹琦"</f>
        <v>李丹琦</v>
      </c>
      <c r="D30" s="9" t="s">
        <v>14</v>
      </c>
      <c r="E30" s="6" t="s">
        <v>9</v>
      </c>
      <c r="F30" s="11"/>
    </row>
    <row r="31" ht="30" customHeight="1" spans="1:6">
      <c r="A31" s="6">
        <v>29</v>
      </c>
      <c r="B31" s="7"/>
      <c r="C31" s="9" t="str">
        <f>"谭颜琪"</f>
        <v>谭颜琪</v>
      </c>
      <c r="D31" s="9" t="s">
        <v>14</v>
      </c>
      <c r="E31" s="6" t="s">
        <v>9</v>
      </c>
      <c r="F31" s="11"/>
    </row>
    <row r="32" ht="30" customHeight="1" spans="1:6">
      <c r="A32" s="6">
        <v>30</v>
      </c>
      <c r="B32" s="7"/>
      <c r="C32" s="9" t="str">
        <f>"卿懿纯"</f>
        <v>卿懿纯</v>
      </c>
      <c r="D32" s="9" t="s">
        <v>14</v>
      </c>
      <c r="E32" s="6" t="s">
        <v>9</v>
      </c>
      <c r="F32" s="11"/>
    </row>
    <row r="33" ht="30" customHeight="1" spans="1:6">
      <c r="A33" s="6">
        <v>31</v>
      </c>
      <c r="B33" s="7"/>
      <c r="C33" s="9" t="str">
        <f>"黄云"</f>
        <v>黄云</v>
      </c>
      <c r="D33" s="9" t="s">
        <v>14</v>
      </c>
      <c r="E33" s="6" t="s">
        <v>9</v>
      </c>
      <c r="F33" s="11"/>
    </row>
    <row r="34" ht="30" customHeight="1" spans="1:6">
      <c r="A34" s="6">
        <v>32</v>
      </c>
      <c r="B34" s="7"/>
      <c r="C34" s="9" t="str">
        <f>"向玉婷"</f>
        <v>向玉婷</v>
      </c>
      <c r="D34" s="9" t="s">
        <v>14</v>
      </c>
      <c r="E34" s="6" t="s">
        <v>9</v>
      </c>
      <c r="F34" s="11"/>
    </row>
    <row r="35" ht="30" customHeight="1" spans="1:6">
      <c r="A35" s="6">
        <v>33</v>
      </c>
      <c r="B35" s="7"/>
      <c r="C35" s="9" t="str">
        <f>"甘飞云"</f>
        <v>甘飞云</v>
      </c>
      <c r="D35" s="9" t="s">
        <v>14</v>
      </c>
      <c r="E35" s="6" t="s">
        <v>9</v>
      </c>
      <c r="F35" s="11"/>
    </row>
    <row r="36" ht="30" customHeight="1" spans="1:6">
      <c r="A36" s="6">
        <v>34</v>
      </c>
      <c r="B36" s="7"/>
      <c r="C36" s="9" t="str">
        <f>"刘文燕"</f>
        <v>刘文燕</v>
      </c>
      <c r="D36" s="9" t="s">
        <v>14</v>
      </c>
      <c r="E36" s="6" t="s">
        <v>9</v>
      </c>
      <c r="F36" s="11"/>
    </row>
    <row r="37" ht="30" customHeight="1" spans="1:6">
      <c r="A37" s="6">
        <v>35</v>
      </c>
      <c r="B37" s="7"/>
      <c r="C37" s="9" t="str">
        <f>"申凤姣"</f>
        <v>申凤姣</v>
      </c>
      <c r="D37" s="9" t="s">
        <v>14</v>
      </c>
      <c r="E37" s="6" t="s">
        <v>9</v>
      </c>
      <c r="F37" s="11"/>
    </row>
    <row r="38" ht="30" customHeight="1" spans="1:6">
      <c r="A38" s="6">
        <v>36</v>
      </c>
      <c r="B38" s="7"/>
      <c r="C38" s="9" t="str">
        <f>"戴春兰"</f>
        <v>戴春兰</v>
      </c>
      <c r="D38" s="9" t="s">
        <v>14</v>
      </c>
      <c r="E38" s="6" t="s">
        <v>9</v>
      </c>
      <c r="F38" s="11"/>
    </row>
    <row r="39" ht="30" customHeight="1" spans="1:6">
      <c r="A39" s="6">
        <v>37</v>
      </c>
      <c r="B39" s="7"/>
      <c r="C39" s="9" t="str">
        <f>"杨小文"</f>
        <v>杨小文</v>
      </c>
      <c r="D39" s="9" t="s">
        <v>14</v>
      </c>
      <c r="E39" s="6" t="s">
        <v>9</v>
      </c>
      <c r="F39" s="11"/>
    </row>
    <row r="40" ht="30" customHeight="1" spans="1:6">
      <c r="A40" s="6">
        <v>38</v>
      </c>
      <c r="B40" s="7"/>
      <c r="C40" s="9" t="str">
        <f>"尹萧婷"</f>
        <v>尹萧婷</v>
      </c>
      <c r="D40" s="9" t="s">
        <v>14</v>
      </c>
      <c r="E40" s="6" t="s">
        <v>9</v>
      </c>
      <c r="F40" s="11"/>
    </row>
    <row r="41" ht="30" customHeight="1" spans="1:6">
      <c r="A41" s="6">
        <v>39</v>
      </c>
      <c r="B41" s="7"/>
      <c r="C41" s="8" t="str">
        <f>"张曈"</f>
        <v>张曈</v>
      </c>
      <c r="D41" s="12" t="s">
        <v>14</v>
      </c>
      <c r="E41" s="6" t="s">
        <v>9</v>
      </c>
      <c r="F41" s="11"/>
    </row>
    <row r="42" ht="30" customHeight="1" spans="1:6">
      <c r="A42" s="6">
        <v>40</v>
      </c>
      <c r="B42" s="7" t="s">
        <v>15</v>
      </c>
      <c r="C42" s="9" t="str">
        <f>"李清华"</f>
        <v>李清华</v>
      </c>
      <c r="D42" s="9" t="s">
        <v>16</v>
      </c>
      <c r="E42" s="6" t="s">
        <v>9</v>
      </c>
      <c r="F42" s="11"/>
    </row>
    <row r="43" ht="30" customHeight="1" spans="1:6">
      <c r="A43" s="6">
        <v>41</v>
      </c>
      <c r="B43" s="7"/>
      <c r="C43" s="9" t="str">
        <f>"向智睿"</f>
        <v>向智睿</v>
      </c>
      <c r="D43" s="9" t="s">
        <v>16</v>
      </c>
      <c r="E43" s="6" t="s">
        <v>9</v>
      </c>
      <c r="F43" s="11"/>
    </row>
    <row r="44" ht="30" customHeight="1" spans="1:6">
      <c r="A44" s="6">
        <v>42</v>
      </c>
      <c r="B44" s="7"/>
      <c r="C44" s="9" t="str">
        <f>"阳桑"</f>
        <v>阳桑</v>
      </c>
      <c r="D44" s="9" t="s">
        <v>16</v>
      </c>
      <c r="E44" s="6" t="s">
        <v>9</v>
      </c>
      <c r="F44" s="11"/>
    </row>
    <row r="45" ht="30" customHeight="1" spans="1:6">
      <c r="A45" s="6">
        <v>43</v>
      </c>
      <c r="B45" s="7"/>
      <c r="C45" s="9" t="str">
        <f>"李凌珠"</f>
        <v>李凌珠</v>
      </c>
      <c r="D45" s="9" t="s">
        <v>16</v>
      </c>
      <c r="E45" s="6" t="s">
        <v>9</v>
      </c>
      <c r="F45" s="11"/>
    </row>
    <row r="46" ht="30" customHeight="1" spans="1:6">
      <c r="A46" s="6">
        <v>44</v>
      </c>
      <c r="B46" s="7"/>
      <c r="C46" s="9" t="str">
        <f>"谭文吉"</f>
        <v>谭文吉</v>
      </c>
      <c r="D46" s="9" t="s">
        <v>16</v>
      </c>
      <c r="E46" s="6" t="s">
        <v>9</v>
      </c>
      <c r="F46" s="11"/>
    </row>
    <row r="47" ht="30" customHeight="1" spans="1:6">
      <c r="A47" s="6">
        <v>45</v>
      </c>
      <c r="B47" s="6" t="s">
        <v>17</v>
      </c>
      <c r="C47" s="8" t="str">
        <f>"胡婷"</f>
        <v>胡婷</v>
      </c>
      <c r="D47" s="9" t="s">
        <v>18</v>
      </c>
      <c r="E47" s="10" t="s">
        <v>9</v>
      </c>
      <c r="F47" s="11"/>
    </row>
    <row r="48" ht="30" customHeight="1" spans="1:6">
      <c r="A48" s="6">
        <v>46</v>
      </c>
      <c r="B48" s="6"/>
      <c r="C48" s="9" t="str">
        <f>"文衡"</f>
        <v>文衡</v>
      </c>
      <c r="D48" s="9" t="s">
        <v>19</v>
      </c>
      <c r="E48" s="10" t="s">
        <v>9</v>
      </c>
      <c r="F48" s="7"/>
    </row>
    <row r="49" ht="30" customHeight="1" spans="1:6">
      <c r="A49" s="6">
        <v>47</v>
      </c>
      <c r="B49" s="6" t="s">
        <v>20</v>
      </c>
      <c r="C49" s="8" t="str">
        <f>"李孟君"</f>
        <v>李孟君</v>
      </c>
      <c r="D49" s="9" t="s">
        <v>21</v>
      </c>
      <c r="E49" s="10" t="s">
        <v>9</v>
      </c>
      <c r="F49" s="6"/>
    </row>
    <row r="50" ht="30" customHeight="1" spans="1:6">
      <c r="A50" s="6">
        <v>48</v>
      </c>
      <c r="B50" s="6" t="s">
        <v>22</v>
      </c>
      <c r="C50" s="9" t="str">
        <f>"熊锴"</f>
        <v>熊锴</v>
      </c>
      <c r="D50" s="9" t="s">
        <v>23</v>
      </c>
      <c r="E50" s="6" t="s">
        <v>9</v>
      </c>
      <c r="F50" s="11"/>
    </row>
    <row r="51" ht="30" customHeight="1" spans="1:6">
      <c r="A51" s="6">
        <v>49</v>
      </c>
      <c r="B51" s="7" t="s">
        <v>24</v>
      </c>
      <c r="C51" s="14" t="str">
        <f>"符雅琼"</f>
        <v>符雅琼</v>
      </c>
      <c r="D51" s="14" t="s">
        <v>25</v>
      </c>
      <c r="E51" s="6" t="s">
        <v>9</v>
      </c>
      <c r="F51" s="11"/>
    </row>
    <row r="52" ht="30" customHeight="1" spans="1:6">
      <c r="A52" s="6">
        <v>50</v>
      </c>
      <c r="B52" s="7" t="s">
        <v>26</v>
      </c>
      <c r="C52" s="15" t="str">
        <f>"谭诗胜"</f>
        <v>谭诗胜</v>
      </c>
      <c r="D52" s="14" t="s">
        <v>27</v>
      </c>
      <c r="E52" s="6" t="s">
        <v>9</v>
      </c>
      <c r="F52" s="11"/>
    </row>
    <row r="53" ht="30" customHeight="1" spans="1:6">
      <c r="A53" s="6">
        <v>51</v>
      </c>
      <c r="B53" s="7"/>
      <c r="C53" s="15" t="str">
        <f>"旷昱"</f>
        <v>旷昱</v>
      </c>
      <c r="D53" s="14" t="s">
        <v>27</v>
      </c>
      <c r="E53" s="6" t="s">
        <v>9</v>
      </c>
      <c r="F53" s="11"/>
    </row>
    <row r="54" ht="30" customHeight="1" spans="1:6">
      <c r="A54" s="6">
        <v>52</v>
      </c>
      <c r="B54" s="7" t="s">
        <v>28</v>
      </c>
      <c r="C54" s="14" t="str">
        <f>"肖武"</f>
        <v>肖武</v>
      </c>
      <c r="D54" s="14" t="s">
        <v>29</v>
      </c>
      <c r="E54" s="6" t="s">
        <v>9</v>
      </c>
      <c r="F54" s="11"/>
    </row>
    <row r="55" ht="30" customHeight="1" spans="1:6">
      <c r="A55" s="6">
        <v>53</v>
      </c>
      <c r="B55" s="7"/>
      <c r="C55" s="15" t="str">
        <f>"刘岳林"</f>
        <v>刘岳林</v>
      </c>
      <c r="D55" s="14" t="s">
        <v>30</v>
      </c>
      <c r="E55" s="6" t="s">
        <v>9</v>
      </c>
      <c r="F55" s="11"/>
    </row>
    <row r="56" ht="30" customHeight="1" spans="1:6">
      <c r="A56" s="6">
        <v>54</v>
      </c>
      <c r="B56" s="6" t="s">
        <v>31</v>
      </c>
      <c r="C56" s="14" t="str">
        <f>"旷斐俐"</f>
        <v>旷斐俐</v>
      </c>
      <c r="D56" s="14" t="s">
        <v>32</v>
      </c>
      <c r="E56" s="6" t="s">
        <v>9</v>
      </c>
      <c r="F56" s="11"/>
    </row>
    <row r="57" ht="30" customHeight="1" spans="1:6">
      <c r="A57" s="6">
        <v>55</v>
      </c>
      <c r="B57" s="6"/>
      <c r="C57" s="14" t="str">
        <f>"李昭君"</f>
        <v>李昭君</v>
      </c>
      <c r="D57" s="14" t="s">
        <v>33</v>
      </c>
      <c r="E57" s="6" t="s">
        <v>9</v>
      </c>
      <c r="F57" s="11"/>
    </row>
    <row r="58" ht="30" customHeight="1" spans="1:6">
      <c r="A58" s="6">
        <v>56</v>
      </c>
      <c r="B58" s="6" t="s">
        <v>34</v>
      </c>
      <c r="C58" s="14" t="str">
        <f>"彭铀淮"</f>
        <v>彭铀淮</v>
      </c>
      <c r="D58" s="14" t="s">
        <v>35</v>
      </c>
      <c r="E58" s="6" t="s">
        <v>9</v>
      </c>
      <c r="F58" s="11"/>
    </row>
    <row r="59" ht="30" customHeight="1" spans="1:6">
      <c r="A59" s="6">
        <v>57</v>
      </c>
      <c r="B59" s="6" t="s">
        <v>36</v>
      </c>
      <c r="C59" s="14" t="str">
        <f>"谭长乐"</f>
        <v>谭长乐</v>
      </c>
      <c r="D59" s="14" t="s">
        <v>37</v>
      </c>
      <c r="E59" s="6" t="s">
        <v>9</v>
      </c>
      <c r="F59" s="11"/>
    </row>
    <row r="60" ht="51" customHeight="1" spans="1:6">
      <c r="A60" s="6">
        <v>58</v>
      </c>
      <c r="B60" s="6" t="s">
        <v>38</v>
      </c>
      <c r="C60" s="14" t="str">
        <f>"周颖"</f>
        <v>周颖</v>
      </c>
      <c r="D60" s="14" t="s">
        <v>39</v>
      </c>
      <c r="E60" s="10" t="s">
        <v>12</v>
      </c>
      <c r="F60" s="7"/>
    </row>
    <row r="61" ht="30" customHeight="1" spans="1:6">
      <c r="A61" s="6">
        <v>59</v>
      </c>
      <c r="B61" s="6" t="s">
        <v>40</v>
      </c>
      <c r="C61" s="14" t="str">
        <f>"曾萼"</f>
        <v>曾萼</v>
      </c>
      <c r="D61" s="14" t="s">
        <v>41</v>
      </c>
      <c r="E61" s="6" t="s">
        <v>9</v>
      </c>
      <c r="F61" s="11"/>
    </row>
    <row r="62" ht="30" customHeight="1" spans="1:6">
      <c r="A62" s="6">
        <v>60</v>
      </c>
      <c r="B62" s="7" t="s">
        <v>42</v>
      </c>
      <c r="C62" s="14" t="str">
        <f>"刘依水"</f>
        <v>刘依水</v>
      </c>
      <c r="D62" s="14" t="s">
        <v>43</v>
      </c>
      <c r="E62" s="6" t="s">
        <v>9</v>
      </c>
      <c r="F62" s="11"/>
    </row>
    <row r="63" ht="30" customHeight="1" spans="1:6">
      <c r="A63" s="6">
        <v>61</v>
      </c>
      <c r="B63" s="7"/>
      <c r="C63" s="14" t="str">
        <f>"曹颖"</f>
        <v>曹颖</v>
      </c>
      <c r="D63" s="14" t="s">
        <v>43</v>
      </c>
      <c r="E63" s="6" t="s">
        <v>9</v>
      </c>
      <c r="F63" s="11"/>
    </row>
    <row r="64" ht="30" customHeight="1" spans="1:6">
      <c r="A64" s="6">
        <v>62</v>
      </c>
      <c r="B64" s="7"/>
      <c r="C64" s="15" t="str">
        <f>"李仕维"</f>
        <v>李仕维</v>
      </c>
      <c r="D64" s="14" t="s">
        <v>43</v>
      </c>
      <c r="E64" s="6" t="s">
        <v>9</v>
      </c>
      <c r="F64" s="11"/>
    </row>
    <row r="65" ht="30" customHeight="1" spans="1:6">
      <c r="A65" s="6">
        <v>63</v>
      </c>
      <c r="B65" s="7"/>
      <c r="C65" s="14" t="str">
        <f>"黎金云"</f>
        <v>黎金云</v>
      </c>
      <c r="D65" s="14" t="s">
        <v>43</v>
      </c>
      <c r="E65" s="6" t="s">
        <v>9</v>
      </c>
      <c r="F65" s="11"/>
    </row>
    <row r="66" ht="30" customHeight="1" spans="1:6">
      <c r="A66" s="6">
        <v>64</v>
      </c>
      <c r="B66" s="7" t="s">
        <v>44</v>
      </c>
      <c r="C66" s="14" t="str">
        <f>"谭科"</f>
        <v>谭科</v>
      </c>
      <c r="D66" s="14" t="s">
        <v>45</v>
      </c>
      <c r="E66" s="6" t="s">
        <v>9</v>
      </c>
      <c r="F66" s="11"/>
    </row>
    <row r="67" ht="30" customHeight="1" spans="1:6">
      <c r="A67" s="6">
        <v>65</v>
      </c>
      <c r="B67" s="6" t="s">
        <v>46</v>
      </c>
      <c r="C67" s="14" t="str">
        <f>"李志翱"</f>
        <v>李志翱</v>
      </c>
      <c r="D67" s="14" t="s">
        <v>47</v>
      </c>
      <c r="E67" s="6" t="s">
        <v>9</v>
      </c>
      <c r="F67" s="11"/>
    </row>
    <row r="68" ht="30" customHeight="1" spans="1:6">
      <c r="A68" s="6">
        <v>66</v>
      </c>
      <c r="B68" s="6"/>
      <c r="C68" s="14" t="str">
        <f>"喻橙"</f>
        <v>喻橙</v>
      </c>
      <c r="D68" s="14" t="s">
        <v>47</v>
      </c>
      <c r="E68" s="6" t="s">
        <v>9</v>
      </c>
      <c r="F68" s="11"/>
    </row>
    <row r="69" ht="30" customHeight="1" spans="1:6">
      <c r="A69" s="6">
        <v>67</v>
      </c>
      <c r="B69" s="6"/>
      <c r="C69" s="14" t="str">
        <f>"李孝强"</f>
        <v>李孝强</v>
      </c>
      <c r="D69" s="14" t="s">
        <v>48</v>
      </c>
      <c r="E69" s="6" t="s">
        <v>9</v>
      </c>
      <c r="F69" s="11"/>
    </row>
    <row r="70" ht="30" customHeight="1" spans="1:6">
      <c r="A70" s="6">
        <v>68</v>
      </c>
      <c r="B70" s="6" t="s">
        <v>49</v>
      </c>
      <c r="C70" s="14" t="str">
        <f>"邓思思"</f>
        <v>邓思思</v>
      </c>
      <c r="D70" s="14" t="s">
        <v>50</v>
      </c>
      <c r="E70" s="6" t="s">
        <v>9</v>
      </c>
      <c r="F70" s="11"/>
    </row>
    <row r="71" ht="30" customHeight="1" spans="1:6">
      <c r="A71" s="6">
        <v>69</v>
      </c>
      <c r="B71" s="6" t="s">
        <v>51</v>
      </c>
      <c r="C71" s="14" t="str">
        <f>"汪志慧"</f>
        <v>汪志慧</v>
      </c>
      <c r="D71" s="14" t="s">
        <v>52</v>
      </c>
      <c r="E71" s="6" t="s">
        <v>9</v>
      </c>
      <c r="F71" s="11"/>
    </row>
    <row r="72" ht="30" customHeight="1" spans="1:6">
      <c r="A72" s="6">
        <v>70</v>
      </c>
      <c r="B72" s="7" t="s">
        <v>53</v>
      </c>
      <c r="C72" s="14" t="str">
        <f>"刘鑫"</f>
        <v>刘鑫</v>
      </c>
      <c r="D72" s="14" t="s">
        <v>54</v>
      </c>
      <c r="E72" s="6" t="s">
        <v>9</v>
      </c>
      <c r="F72" s="11"/>
    </row>
    <row r="73" ht="30" customHeight="1" spans="1:6">
      <c r="A73" s="6">
        <v>71</v>
      </c>
      <c r="B73" s="6" t="s">
        <v>55</v>
      </c>
      <c r="C73" s="16" t="str">
        <f>"李旺"</f>
        <v>李旺</v>
      </c>
      <c r="D73" s="9" t="s">
        <v>56</v>
      </c>
      <c r="E73" s="6" t="s">
        <v>9</v>
      </c>
      <c r="F73" s="11"/>
    </row>
    <row r="74" ht="30" customHeight="1" spans="1:6">
      <c r="A74" s="6">
        <v>72</v>
      </c>
      <c r="B74" s="6" t="s">
        <v>57</v>
      </c>
      <c r="C74" s="9" t="str">
        <f>"谭祥斌"</f>
        <v>谭祥斌</v>
      </c>
      <c r="D74" s="9" t="s">
        <v>58</v>
      </c>
      <c r="E74" s="6" t="s">
        <v>9</v>
      </c>
      <c r="F74" s="11"/>
    </row>
    <row r="75" ht="30" customHeight="1" spans="1:6">
      <c r="A75" s="6">
        <v>73</v>
      </c>
      <c r="B75" s="6" t="s">
        <v>59</v>
      </c>
      <c r="C75" s="9" t="str">
        <f>"廖红玉"</f>
        <v>廖红玉</v>
      </c>
      <c r="D75" s="9" t="s">
        <v>60</v>
      </c>
      <c r="E75" s="6" t="s">
        <v>9</v>
      </c>
      <c r="F75" s="11"/>
    </row>
    <row r="76" ht="30" customHeight="1" spans="1:6">
      <c r="A76" s="6">
        <v>74</v>
      </c>
      <c r="B76" s="6" t="s">
        <v>61</v>
      </c>
      <c r="C76" s="16" t="str">
        <f>"陈佳丽"</f>
        <v>陈佳丽</v>
      </c>
      <c r="D76" s="9" t="s">
        <v>62</v>
      </c>
      <c r="E76" s="6" t="s">
        <v>9</v>
      </c>
      <c r="F76" s="11"/>
    </row>
    <row r="77" ht="30" customHeight="1" spans="1:6">
      <c r="A77" s="6">
        <v>75</v>
      </c>
      <c r="B77" s="7" t="s">
        <v>63</v>
      </c>
      <c r="C77" s="9" t="str">
        <f>"于鹏"</f>
        <v>于鹏</v>
      </c>
      <c r="D77" s="9" t="s">
        <v>64</v>
      </c>
      <c r="E77" s="6" t="s">
        <v>9</v>
      </c>
      <c r="F77" s="11"/>
    </row>
    <row r="78" ht="30" customHeight="1" spans="1:6">
      <c r="A78" s="6">
        <v>76</v>
      </c>
      <c r="B78" s="6" t="s">
        <v>65</v>
      </c>
      <c r="C78" s="16" t="str">
        <f>"廖洁"</f>
        <v>廖洁</v>
      </c>
      <c r="D78" s="9" t="s">
        <v>66</v>
      </c>
      <c r="E78" s="6" t="s">
        <v>9</v>
      </c>
      <c r="F78" s="11"/>
    </row>
    <row r="79" ht="30" customHeight="1" spans="1:6">
      <c r="A79" s="6">
        <v>77</v>
      </c>
      <c r="B79" s="6" t="s">
        <v>67</v>
      </c>
      <c r="C79" s="9" t="str">
        <f>"唐文洋"</f>
        <v>唐文洋</v>
      </c>
      <c r="D79" s="9" t="s">
        <v>68</v>
      </c>
      <c r="E79" s="6" t="s">
        <v>9</v>
      </c>
      <c r="F79" s="11"/>
    </row>
    <row r="80" ht="30" customHeight="1" spans="1:6">
      <c r="A80" s="6">
        <v>78</v>
      </c>
      <c r="B80" s="6"/>
      <c r="C80" s="9" t="str">
        <f>"罗雨扬"</f>
        <v>罗雨扬</v>
      </c>
      <c r="D80" s="9" t="s">
        <v>69</v>
      </c>
      <c r="E80" s="6" t="s">
        <v>9</v>
      </c>
      <c r="F80" s="11"/>
    </row>
    <row r="81" ht="48" customHeight="1" spans="1:6">
      <c r="A81" s="6">
        <v>79</v>
      </c>
      <c r="B81" s="6" t="s">
        <v>70</v>
      </c>
      <c r="C81" s="16" t="str">
        <f>"颜春旭"</f>
        <v>颜春旭</v>
      </c>
      <c r="D81" s="9" t="s">
        <v>71</v>
      </c>
      <c r="E81" s="10" t="s">
        <v>12</v>
      </c>
      <c r="F81" s="7"/>
    </row>
    <row r="82" ht="30" customHeight="1" spans="1:6">
      <c r="A82" s="6">
        <v>80</v>
      </c>
      <c r="B82" s="6" t="s">
        <v>72</v>
      </c>
      <c r="C82" s="14" t="str">
        <f>"欧阳瀚琦"</f>
        <v>欧阳瀚琦</v>
      </c>
      <c r="D82" s="14" t="s">
        <v>73</v>
      </c>
      <c r="E82" s="6" t="s">
        <v>9</v>
      </c>
      <c r="F82" s="11"/>
    </row>
    <row r="83" ht="30" customHeight="1" spans="1:6">
      <c r="A83" s="6">
        <v>81</v>
      </c>
      <c r="B83" s="6" t="s">
        <v>74</v>
      </c>
      <c r="C83" s="9" t="str">
        <f>"雷娜"</f>
        <v>雷娜</v>
      </c>
      <c r="D83" s="9" t="s">
        <v>75</v>
      </c>
      <c r="E83" s="6" t="s">
        <v>9</v>
      </c>
      <c r="F83" s="11"/>
    </row>
    <row r="84" ht="30" customHeight="1" spans="1:6">
      <c r="A84" s="6">
        <v>82</v>
      </c>
      <c r="B84" s="6"/>
      <c r="C84" s="9" t="str">
        <f>"刘忠康"</f>
        <v>刘忠康</v>
      </c>
      <c r="D84" s="9" t="s">
        <v>76</v>
      </c>
      <c r="E84" s="6" t="s">
        <v>9</v>
      </c>
      <c r="F84" s="11"/>
    </row>
    <row r="85" ht="30" customHeight="1" spans="1:6">
      <c r="A85" s="6">
        <v>83</v>
      </c>
      <c r="B85" s="6"/>
      <c r="C85" s="9" t="str">
        <f>"谭杨鹏"</f>
        <v>谭杨鹏</v>
      </c>
      <c r="D85" s="9" t="s">
        <v>77</v>
      </c>
      <c r="E85" s="6" t="s">
        <v>9</v>
      </c>
      <c r="F85" s="11"/>
    </row>
    <row r="86" ht="30" customHeight="1" spans="1:6">
      <c r="A86" s="6">
        <v>84</v>
      </c>
      <c r="B86" s="6"/>
      <c r="C86" s="9" t="str">
        <f>"陈鹏宇"</f>
        <v>陈鹏宇</v>
      </c>
      <c r="D86" s="9" t="s">
        <v>78</v>
      </c>
      <c r="E86" s="6" t="s">
        <v>9</v>
      </c>
      <c r="F86" s="11"/>
    </row>
    <row r="87" ht="30" customHeight="1" spans="1:6">
      <c r="A87" s="6">
        <v>85</v>
      </c>
      <c r="B87" s="6" t="s">
        <v>79</v>
      </c>
      <c r="C87" s="9" t="str">
        <f>"黄文川"</f>
        <v>黄文川</v>
      </c>
      <c r="D87" s="9" t="s">
        <v>80</v>
      </c>
      <c r="E87" s="6" t="s">
        <v>9</v>
      </c>
      <c r="F87" s="11"/>
    </row>
    <row r="88" ht="30" customHeight="1" spans="1:6">
      <c r="A88" s="6">
        <v>86</v>
      </c>
      <c r="B88" s="6"/>
      <c r="C88" s="8" t="s">
        <v>81</v>
      </c>
      <c r="D88" s="14" t="s">
        <v>82</v>
      </c>
      <c r="E88" s="6" t="s">
        <v>9</v>
      </c>
      <c r="F88" s="11"/>
    </row>
    <row r="89" ht="30" customHeight="1" spans="1:6">
      <c r="A89" s="6">
        <v>87</v>
      </c>
      <c r="B89" s="7" t="s">
        <v>83</v>
      </c>
      <c r="C89" s="9" t="str">
        <f>"徐斌"</f>
        <v>徐斌</v>
      </c>
      <c r="D89" s="9" t="s">
        <v>84</v>
      </c>
      <c r="E89" s="6" t="s">
        <v>9</v>
      </c>
      <c r="F89" s="11"/>
    </row>
    <row r="90" ht="30" customHeight="1" spans="1:6">
      <c r="A90" s="6">
        <v>88</v>
      </c>
      <c r="B90" s="7" t="s">
        <v>85</v>
      </c>
      <c r="C90" s="9" t="str">
        <f>"胡蓉"</f>
        <v>胡蓉</v>
      </c>
      <c r="D90" s="9" t="s">
        <v>86</v>
      </c>
      <c r="E90" s="6" t="s">
        <v>9</v>
      </c>
      <c r="F90" s="11"/>
    </row>
    <row r="91" ht="30" customHeight="1" spans="1:6">
      <c r="A91" s="6">
        <v>89</v>
      </c>
      <c r="B91" s="7" t="s">
        <v>87</v>
      </c>
      <c r="C91" s="9" t="str">
        <f>"卢斌"</f>
        <v>卢斌</v>
      </c>
      <c r="D91" s="9" t="s">
        <v>88</v>
      </c>
      <c r="E91" s="6" t="s">
        <v>9</v>
      </c>
      <c r="F91" s="11"/>
    </row>
    <row r="92" ht="30" customHeight="1" spans="1:6">
      <c r="A92" s="6">
        <v>90</v>
      </c>
      <c r="B92" s="7" t="s">
        <v>89</v>
      </c>
      <c r="C92" s="9" t="str">
        <f>"陆诗尧"</f>
        <v>陆诗尧</v>
      </c>
      <c r="D92" s="12" t="s">
        <v>90</v>
      </c>
      <c r="E92" s="6" t="s">
        <v>9</v>
      </c>
      <c r="F92" s="11"/>
    </row>
    <row r="93" ht="30" customHeight="1" spans="1:6">
      <c r="A93" s="6">
        <v>91</v>
      </c>
      <c r="B93" s="6" t="s">
        <v>91</v>
      </c>
      <c r="C93" s="8" t="str">
        <f>"谭凯龙"</f>
        <v>谭凯龙</v>
      </c>
      <c r="D93" s="9" t="s">
        <v>92</v>
      </c>
      <c r="E93" s="17" t="s">
        <v>9</v>
      </c>
      <c r="F93" s="11"/>
    </row>
    <row r="94" ht="30" customHeight="1" spans="1:6">
      <c r="A94" s="6">
        <v>92</v>
      </c>
      <c r="B94" s="6" t="s">
        <v>93</v>
      </c>
      <c r="C94" s="9" t="str">
        <f>"周成"</f>
        <v>周成</v>
      </c>
      <c r="D94" s="9" t="s">
        <v>94</v>
      </c>
      <c r="E94" s="17" t="s">
        <v>9</v>
      </c>
      <c r="F94" s="11"/>
    </row>
    <row r="95" ht="30" customHeight="1" spans="1:6">
      <c r="A95" s="6">
        <v>93</v>
      </c>
      <c r="B95" s="6" t="s">
        <v>95</v>
      </c>
      <c r="C95" s="9" t="str">
        <f>"刘阳"</f>
        <v>刘阳</v>
      </c>
      <c r="D95" s="9" t="s">
        <v>96</v>
      </c>
      <c r="E95" s="17" t="s">
        <v>9</v>
      </c>
      <c r="F95" s="11"/>
    </row>
    <row r="96" ht="30" customHeight="1" spans="1:6">
      <c r="A96" s="6">
        <v>94</v>
      </c>
      <c r="B96" s="6"/>
      <c r="C96" s="8" t="str">
        <f>"胡权"</f>
        <v>胡权</v>
      </c>
      <c r="D96" s="9" t="s">
        <v>96</v>
      </c>
      <c r="E96" s="17" t="s">
        <v>9</v>
      </c>
      <c r="F96" s="11"/>
    </row>
    <row r="97" ht="30" customHeight="1" spans="1:6">
      <c r="A97" s="6">
        <v>95</v>
      </c>
      <c r="B97" s="6"/>
      <c r="C97" s="9" t="str">
        <f>"李婷"</f>
        <v>李婷</v>
      </c>
      <c r="D97" s="9" t="s">
        <v>96</v>
      </c>
      <c r="E97" s="17" t="s">
        <v>9</v>
      </c>
      <c r="F97" s="11"/>
    </row>
    <row r="98" ht="30" customHeight="1" spans="1:6">
      <c r="A98" s="6">
        <v>96</v>
      </c>
      <c r="B98" s="6" t="s">
        <v>97</v>
      </c>
      <c r="C98" s="8" t="str">
        <f>"周志杰"</f>
        <v>周志杰</v>
      </c>
      <c r="D98" s="9" t="s">
        <v>98</v>
      </c>
      <c r="E98" s="17" t="s">
        <v>9</v>
      </c>
      <c r="F98" s="11"/>
    </row>
    <row r="99" ht="30" customHeight="1" spans="1:6">
      <c r="A99" s="6">
        <v>97</v>
      </c>
      <c r="B99" s="7" t="s">
        <v>99</v>
      </c>
      <c r="C99" s="9" t="str">
        <f>"陈子豪"</f>
        <v>陈子豪</v>
      </c>
      <c r="D99" s="9" t="s">
        <v>100</v>
      </c>
      <c r="E99" s="17" t="s">
        <v>9</v>
      </c>
      <c r="F99" s="11"/>
    </row>
    <row r="100" ht="30" customHeight="1" spans="1:6">
      <c r="A100" s="6">
        <v>98</v>
      </c>
      <c r="B100" s="7"/>
      <c r="C100" s="9" t="str">
        <f>"罗业"</f>
        <v>罗业</v>
      </c>
      <c r="D100" s="9" t="s">
        <v>100</v>
      </c>
      <c r="E100" s="17" t="s">
        <v>9</v>
      </c>
      <c r="F100" s="11"/>
    </row>
    <row r="101" ht="30" customHeight="1" spans="1:6">
      <c r="A101" s="6">
        <v>99</v>
      </c>
      <c r="B101" s="6" t="s">
        <v>101</v>
      </c>
      <c r="C101" s="18" t="str">
        <f>"阳璐霞"</f>
        <v>阳璐霞</v>
      </c>
      <c r="D101" s="14" t="s">
        <v>102</v>
      </c>
      <c r="E101" s="17" t="s">
        <v>9</v>
      </c>
      <c r="F101" s="11"/>
    </row>
    <row r="102" ht="30" customHeight="1" spans="1:6">
      <c r="A102" s="6">
        <v>100</v>
      </c>
      <c r="B102" s="6" t="s">
        <v>103</v>
      </c>
      <c r="C102" s="16" t="str">
        <f>"肖宇豪"</f>
        <v>肖宇豪</v>
      </c>
      <c r="D102" s="14" t="s">
        <v>104</v>
      </c>
      <c r="E102" s="17" t="s">
        <v>9</v>
      </c>
      <c r="F102" s="11"/>
    </row>
    <row r="103" ht="30" customHeight="1" spans="1:6">
      <c r="A103" s="6">
        <v>101</v>
      </c>
      <c r="B103" s="6" t="s">
        <v>105</v>
      </c>
      <c r="C103" s="16" t="str">
        <f>"陈希望"</f>
        <v>陈希望</v>
      </c>
      <c r="D103" s="9" t="s">
        <v>106</v>
      </c>
      <c r="E103" s="17" t="s">
        <v>9</v>
      </c>
      <c r="F103" s="11"/>
    </row>
    <row r="104" ht="30" customHeight="1" spans="1:6">
      <c r="A104" s="6">
        <v>102</v>
      </c>
      <c r="B104" s="6"/>
      <c r="C104" s="18" t="str">
        <f>"唐军"</f>
        <v>唐军</v>
      </c>
      <c r="D104" s="9" t="s">
        <v>106</v>
      </c>
      <c r="E104" s="17" t="s">
        <v>9</v>
      </c>
      <c r="F104" s="11"/>
    </row>
    <row r="105" ht="30" customHeight="1" spans="1:6">
      <c r="A105" s="6">
        <v>103</v>
      </c>
      <c r="B105" s="6" t="s">
        <v>107</v>
      </c>
      <c r="C105" s="16" t="str">
        <f>"朱彦朝"</f>
        <v>朱彦朝</v>
      </c>
      <c r="D105" s="14" t="s">
        <v>108</v>
      </c>
      <c r="E105" s="17" t="s">
        <v>9</v>
      </c>
      <c r="F105" s="11"/>
    </row>
    <row r="106" ht="30" customHeight="1" spans="1:6">
      <c r="A106" s="6">
        <v>104</v>
      </c>
      <c r="B106" s="6"/>
      <c r="C106" s="16" t="str">
        <f>"周康"</f>
        <v>周康</v>
      </c>
      <c r="D106" s="14" t="s">
        <v>108</v>
      </c>
      <c r="E106" s="17" t="s">
        <v>9</v>
      </c>
      <c r="F106" s="11"/>
    </row>
    <row r="107" ht="30" customHeight="1" spans="1:6">
      <c r="A107" s="6">
        <v>105</v>
      </c>
      <c r="B107" s="6" t="s">
        <v>109</v>
      </c>
      <c r="C107" s="16" t="s">
        <v>110</v>
      </c>
      <c r="D107" s="14" t="s">
        <v>111</v>
      </c>
      <c r="E107" s="17" t="s">
        <v>9</v>
      </c>
      <c r="F107" s="11"/>
    </row>
    <row r="108" ht="30" customHeight="1" spans="1:6">
      <c r="A108" s="6">
        <v>106</v>
      </c>
      <c r="B108" s="6"/>
      <c r="C108" s="16" t="str">
        <f>"阳非夕"</f>
        <v>阳非夕</v>
      </c>
      <c r="D108" s="14" t="s">
        <v>111</v>
      </c>
      <c r="E108" s="17" t="s">
        <v>9</v>
      </c>
      <c r="F108" s="11"/>
    </row>
    <row r="109" ht="30" customHeight="1" spans="1:6">
      <c r="A109" s="6">
        <v>107</v>
      </c>
      <c r="B109" s="6"/>
      <c r="C109" s="16" t="str">
        <f>"刘杰茜"</f>
        <v>刘杰茜</v>
      </c>
      <c r="D109" s="14" t="s">
        <v>111</v>
      </c>
      <c r="E109" s="17" t="s">
        <v>9</v>
      </c>
      <c r="F109" s="11"/>
    </row>
    <row r="110" ht="30" customHeight="1" spans="1:6">
      <c r="A110" s="6">
        <v>108</v>
      </c>
      <c r="B110" s="6" t="s">
        <v>112</v>
      </c>
      <c r="C110" s="9" t="str">
        <f>"王聪"</f>
        <v>王聪</v>
      </c>
      <c r="D110" s="9" t="s">
        <v>113</v>
      </c>
      <c r="E110" s="17" t="s">
        <v>9</v>
      </c>
      <c r="F110" s="11"/>
    </row>
    <row r="111" ht="30" customHeight="1" spans="1:6">
      <c r="A111" s="6">
        <v>109</v>
      </c>
      <c r="B111" s="7" t="s">
        <v>114</v>
      </c>
      <c r="C111" s="16" t="str">
        <f>"刘战明"</f>
        <v>刘战明</v>
      </c>
      <c r="D111" s="14" t="s">
        <v>115</v>
      </c>
      <c r="E111" s="17" t="s">
        <v>9</v>
      </c>
      <c r="F111" s="11"/>
    </row>
    <row r="112" ht="30" customHeight="1" spans="1:6">
      <c r="A112" s="6">
        <v>110</v>
      </c>
      <c r="B112" s="6" t="s">
        <v>116</v>
      </c>
      <c r="C112" s="16" t="str">
        <f>"陶继明"</f>
        <v>陶继明</v>
      </c>
      <c r="D112" s="14" t="s">
        <v>117</v>
      </c>
      <c r="E112" s="17" t="s">
        <v>9</v>
      </c>
      <c r="F112" s="11"/>
    </row>
    <row r="113" ht="30" customHeight="1" spans="1:6">
      <c r="A113" s="6">
        <v>111</v>
      </c>
      <c r="B113" s="6"/>
      <c r="C113" s="16" t="str">
        <f>"刘志宙"</f>
        <v>刘志宙</v>
      </c>
      <c r="D113" s="14" t="s">
        <v>117</v>
      </c>
      <c r="E113" s="17" t="s">
        <v>9</v>
      </c>
      <c r="F113" s="11"/>
    </row>
    <row r="114" ht="30" customHeight="1" spans="1:6">
      <c r="A114" s="6">
        <v>112</v>
      </c>
      <c r="B114" s="6" t="s">
        <v>118</v>
      </c>
      <c r="C114" s="16" t="str">
        <f>"李家琪"</f>
        <v>李家琪</v>
      </c>
      <c r="D114" s="14" t="s">
        <v>119</v>
      </c>
      <c r="E114" s="17" t="s">
        <v>9</v>
      </c>
      <c r="F114" s="11"/>
    </row>
    <row r="115" ht="30" customHeight="1" spans="1:6">
      <c r="A115" s="6">
        <v>113</v>
      </c>
      <c r="B115" s="6"/>
      <c r="C115" s="16" t="str">
        <f>"傅东期"</f>
        <v>傅东期</v>
      </c>
      <c r="D115" s="14" t="s">
        <v>119</v>
      </c>
      <c r="E115" s="17" t="s">
        <v>9</v>
      </c>
      <c r="F115" s="11"/>
    </row>
    <row r="116" ht="30" customHeight="1" spans="1:6">
      <c r="A116" s="6">
        <v>114</v>
      </c>
      <c r="B116" s="6"/>
      <c r="C116" s="16" t="str">
        <f>"颜高"</f>
        <v>颜高</v>
      </c>
      <c r="D116" s="14" t="s">
        <v>119</v>
      </c>
      <c r="E116" s="17" t="s">
        <v>9</v>
      </c>
      <c r="F116" s="11"/>
    </row>
    <row r="117" ht="30" customHeight="1" spans="1:6">
      <c r="A117" s="6">
        <v>115</v>
      </c>
      <c r="B117" s="6" t="s">
        <v>120</v>
      </c>
      <c r="C117" s="16" t="str">
        <f>"袁宇环"</f>
        <v>袁宇环</v>
      </c>
      <c r="D117" s="14" t="s">
        <v>121</v>
      </c>
      <c r="E117" s="17" t="s">
        <v>9</v>
      </c>
      <c r="F117" s="11"/>
    </row>
    <row r="118" ht="30" customHeight="1" spans="1:6">
      <c r="A118" s="6">
        <v>116</v>
      </c>
      <c r="B118" s="6" t="s">
        <v>122</v>
      </c>
      <c r="C118" s="16" t="str">
        <f>"武汝慈"</f>
        <v>武汝慈</v>
      </c>
      <c r="D118" s="9" t="s">
        <v>123</v>
      </c>
      <c r="E118" s="17" t="s">
        <v>9</v>
      </c>
      <c r="F118" s="11"/>
    </row>
    <row r="119" ht="30" customHeight="1" spans="1:6">
      <c r="A119" s="6">
        <v>117</v>
      </c>
      <c r="B119" s="6"/>
      <c r="C119" s="16" t="str">
        <f>"贺伟奇"</f>
        <v>贺伟奇</v>
      </c>
      <c r="D119" s="14" t="s">
        <v>124</v>
      </c>
      <c r="E119" s="17" t="s">
        <v>9</v>
      </c>
      <c r="F119" s="11"/>
    </row>
    <row r="120" ht="30" customHeight="1" spans="1:6">
      <c r="A120" s="6">
        <v>118</v>
      </c>
      <c r="B120" s="6" t="s">
        <v>125</v>
      </c>
      <c r="C120" s="16" t="str">
        <f>"罗思诣"</f>
        <v>罗思诣</v>
      </c>
      <c r="D120" s="14" t="s">
        <v>126</v>
      </c>
      <c r="E120" s="17" t="s">
        <v>9</v>
      </c>
      <c r="F120" s="11"/>
    </row>
    <row r="121" ht="30" customHeight="1" spans="1:6">
      <c r="A121" s="6">
        <v>119</v>
      </c>
      <c r="B121" s="6"/>
      <c r="C121" s="16" t="str">
        <f>"于亚峰"</f>
        <v>于亚峰</v>
      </c>
      <c r="D121" s="14" t="s">
        <v>126</v>
      </c>
      <c r="E121" s="17" t="s">
        <v>9</v>
      </c>
      <c r="F121" s="11"/>
    </row>
  </sheetData>
  <mergeCells count="23">
    <mergeCell ref="A1:F1"/>
    <mergeCell ref="B3:B13"/>
    <mergeCell ref="B14:B29"/>
    <mergeCell ref="B30:B41"/>
    <mergeCell ref="B42:B46"/>
    <mergeCell ref="B47:B48"/>
    <mergeCell ref="B52:B53"/>
    <mergeCell ref="B54:B55"/>
    <mergeCell ref="B56:B57"/>
    <mergeCell ref="B62:B65"/>
    <mergeCell ref="B67:B69"/>
    <mergeCell ref="B79:B80"/>
    <mergeCell ref="B83:B86"/>
    <mergeCell ref="B87:B88"/>
    <mergeCell ref="B95:B97"/>
    <mergeCell ref="B99:B100"/>
    <mergeCell ref="B103:B104"/>
    <mergeCell ref="B105:B106"/>
    <mergeCell ref="B107:B109"/>
    <mergeCell ref="B112:B113"/>
    <mergeCell ref="B114:B116"/>
    <mergeCell ref="B118:B119"/>
    <mergeCell ref="B120:B121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2020-10-26T07:14:00Z</dcterms:created>
  <dcterms:modified xsi:type="dcterms:W3CDTF">2020-11-20T06:26:09Z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