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350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1" i="1"/>
  <c r="D21"/>
  <c r="B21"/>
  <c r="C5"/>
  <c r="D5"/>
  <c r="B5"/>
  <c r="D29"/>
  <c r="E27"/>
  <c r="E26"/>
  <c r="E24"/>
  <c r="E23"/>
  <c r="E22"/>
  <c r="E19"/>
  <c r="E17"/>
  <c r="E16"/>
  <c r="E15"/>
  <c r="E14"/>
  <c r="E13"/>
  <c r="E12"/>
  <c r="E11"/>
  <c r="E10"/>
  <c r="E9"/>
  <c r="E8"/>
  <c r="E7"/>
  <c r="E6"/>
  <c r="B28" l="1"/>
  <c r="C28"/>
  <c r="D28"/>
  <c r="E5"/>
  <c r="E21"/>
  <c r="E28" l="1"/>
  <c r="D39"/>
</calcChain>
</file>

<file path=xl/sharedStrings.xml><?xml version="1.0" encoding="utf-8"?>
<sst xmlns="http://schemas.openxmlformats.org/spreadsheetml/2006/main" count="45" uniqueCount="45">
  <si>
    <t xml:space="preserve"> </t>
  </si>
  <si>
    <r>
      <rPr>
        <sz val="11"/>
        <rFont val="宋体"/>
        <family val="3"/>
        <charset val="134"/>
      </rPr>
      <t>单位：万元</t>
    </r>
  </si>
  <si>
    <r>
      <rPr>
        <b/>
        <sz val="11"/>
        <rFont val="宋体"/>
        <family val="3"/>
        <charset val="134"/>
      </rPr>
      <t>项</t>
    </r>
    <r>
      <rPr>
        <b/>
        <sz val="11"/>
        <rFont val="Times New Roman"/>
        <family val="1"/>
      </rPr>
      <t xml:space="preserve">                 </t>
    </r>
    <r>
      <rPr>
        <b/>
        <sz val="11"/>
        <rFont val="宋体"/>
        <family val="3"/>
        <charset val="134"/>
      </rPr>
      <t>目</t>
    </r>
  </si>
  <si>
    <r>
      <rPr>
        <b/>
        <sz val="11"/>
        <rFont val="宋体"/>
        <family val="3"/>
        <charset val="134"/>
      </rPr>
      <t>年初预算数</t>
    </r>
  </si>
  <si>
    <t>调整预算数</t>
  </si>
  <si>
    <r>
      <rPr>
        <b/>
        <sz val="11"/>
        <rFont val="宋体"/>
        <family val="3"/>
        <charset val="134"/>
      </rPr>
      <t>决算数</t>
    </r>
  </si>
  <si>
    <r>
      <rPr>
        <b/>
        <sz val="11"/>
        <rFont val="宋体"/>
        <family val="3"/>
        <charset val="134"/>
      </rPr>
      <t>完成预算</t>
    </r>
    <r>
      <rPr>
        <b/>
        <sz val="11"/>
        <rFont val="Times New Roman"/>
        <family val="1"/>
      </rPr>
      <t>%</t>
    </r>
  </si>
  <si>
    <r>
      <rPr>
        <b/>
        <sz val="11"/>
        <rFont val="宋体"/>
        <family val="3"/>
        <charset val="134"/>
      </rPr>
      <t>比上年增长</t>
    </r>
    <r>
      <rPr>
        <b/>
        <sz val="11"/>
        <rFont val="Times New Roman"/>
        <family val="1"/>
      </rPr>
      <t>%</t>
    </r>
  </si>
  <si>
    <t>一、税收收入</t>
  </si>
  <si>
    <t xml:space="preserve">    增值税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</si>
  <si>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</si>
  <si>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</si>
  <si>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</si>
  <si>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</si>
  <si>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</si>
  <si>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</si>
  <si>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</si>
  <si>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</si>
  <si>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</si>
  <si>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</si>
  <si>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</si>
  <si>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</si>
  <si>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</si>
  <si>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</si>
  <si>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</si>
  <si>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</si>
  <si>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</si>
  <si>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</si>
  <si>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</si>
  <si>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国有资源(资产)有偿使用收入</t>
  </si>
  <si>
    <t xml:space="preserve">    其他收入</t>
  </si>
  <si>
    <t>本级收入合计</t>
  </si>
  <si>
    <t>转移性收入</t>
  </si>
  <si>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返还性收入</t>
    </r>
  </si>
  <si>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一般性转移支付收入</t>
    </r>
  </si>
  <si>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专项转移支付收入</t>
    </r>
  </si>
  <si>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下级上解收入</t>
    </r>
  </si>
  <si>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接受其他地区援助收入</t>
    </r>
  </si>
  <si>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调入资金</t>
    </r>
  </si>
  <si>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动用预算稳定调节基金</t>
    </r>
  </si>
  <si>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地方政府一般债务转贷收入</t>
    </r>
  </si>
  <si>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上年结转结余收入</t>
    </r>
  </si>
  <si>
    <t>收入总计</t>
  </si>
  <si>
    <r>
      <rPr>
        <sz val="11"/>
        <rFont val="宋体"/>
        <family val="3"/>
        <charset val="134"/>
      </rPr>
      <t>注：完成预算</t>
    </r>
    <r>
      <rPr>
        <sz val="11"/>
        <rFont val="Times New Roman"/>
        <family val="1"/>
      </rPr>
      <t>%=</t>
    </r>
    <r>
      <rPr>
        <sz val="11"/>
        <rFont val="宋体"/>
        <family val="3"/>
        <charset val="134"/>
      </rPr>
      <t>决算数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预算数</t>
    </r>
    <r>
      <rPr>
        <sz val="11"/>
        <rFont val="Times New Roman"/>
        <family val="1"/>
      </rPr>
      <t>*100</t>
    </r>
    <r>
      <rPr>
        <sz val="11"/>
        <rFont val="宋体"/>
        <family val="3"/>
        <charset val="134"/>
      </rPr>
      <t>；比上年增长</t>
    </r>
    <r>
      <rPr>
        <sz val="11"/>
        <rFont val="Times New Roman"/>
        <family val="1"/>
      </rPr>
      <t>%=</t>
    </r>
    <r>
      <rPr>
        <sz val="11"/>
        <rFont val="宋体"/>
        <family val="3"/>
        <charset val="134"/>
      </rPr>
      <t>（决算数</t>
    </r>
    <r>
      <rPr>
        <sz val="11"/>
        <rFont val="Times New Roman"/>
        <family val="1"/>
      </rPr>
      <t>-</t>
    </r>
    <r>
      <rPr>
        <sz val="11"/>
        <rFont val="宋体"/>
        <family val="3"/>
        <charset val="134"/>
      </rPr>
      <t>上年决算数）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上年决算数</t>
    </r>
    <r>
      <rPr>
        <sz val="11"/>
        <rFont val="Times New Roman"/>
        <family val="1"/>
      </rPr>
      <t>*100</t>
    </r>
    <r>
      <rPr>
        <sz val="11"/>
        <rFont val="宋体"/>
        <family val="3"/>
        <charset val="134"/>
      </rPr>
      <t>，下同。</t>
    </r>
  </si>
  <si>
    <t>2019年度衡山县一般公共预算收入决算表</t>
    <phoneticPr fontId="12" type="noConversion"/>
  </si>
</sst>
</file>

<file path=xl/styles.xml><?xml version="1.0" encoding="utf-8"?>
<styleSheet xmlns="http://schemas.openxmlformats.org/spreadsheetml/2006/main">
  <numFmts count="3">
    <numFmt numFmtId="176" formatCode="0.0"/>
    <numFmt numFmtId="177" formatCode="0.00_ "/>
    <numFmt numFmtId="178" formatCode="0_ "/>
  </numFmts>
  <fonts count="15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6"/>
      <name val="方正小标宋_GBK"/>
      <charset val="134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Arial"/>
      <family val="2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 applyBorder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Alignment="1"/>
    <xf numFmtId="2" fontId="4" fillId="0" borderId="0" xfId="0" applyNumberFormat="1" applyFont="1" applyFill="1" applyBorder="1" applyAlignment="1" applyProtection="1">
      <alignment horizontal="left"/>
    </xf>
    <xf numFmtId="2" fontId="4" fillId="0" borderId="0" xfId="0" applyNumberFormat="1" applyFont="1" applyFill="1" applyBorder="1" applyAlignment="1"/>
    <xf numFmtId="2" fontId="4" fillId="0" borderId="0" xfId="0" applyNumberFormat="1" applyFont="1" applyFill="1" applyAlignment="1" applyProtection="1">
      <alignment horizontal="left"/>
    </xf>
    <xf numFmtId="0" fontId="1" fillId="0" borderId="0" xfId="0" applyFont="1" applyFill="1" applyAlignment="1"/>
    <xf numFmtId="0" fontId="5" fillId="0" borderId="0" xfId="0" applyFont="1" applyFill="1" applyAlignment="1">
      <alignment vertical="center"/>
    </xf>
    <xf numFmtId="2" fontId="6" fillId="0" borderId="0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 applyProtection="1">
      <alignment horizontal="left" vertical="center"/>
    </xf>
    <xf numFmtId="3" fontId="9" fillId="0" borderId="2" xfId="0" applyNumberFormat="1" applyFont="1" applyFill="1" applyBorder="1" applyAlignment="1" applyProtection="1">
      <alignment horizontal="center" vertical="center"/>
    </xf>
    <xf numFmtId="177" fontId="10" fillId="0" borderId="2" xfId="0" applyNumberFormat="1" applyFont="1" applyFill="1" applyBorder="1" applyAlignment="1">
      <alignment horizontal="center" vertical="center"/>
    </xf>
    <xf numFmtId="0" fontId="8" fillId="0" borderId="2" xfId="3" applyFont="1" applyFill="1" applyBorder="1" applyAlignment="1" applyProtection="1">
      <alignment horizontal="center" vertical="center"/>
      <protection locked="0"/>
    </xf>
    <xf numFmtId="178" fontId="11" fillId="0" borderId="2" xfId="0" applyNumberFormat="1" applyFont="1" applyFill="1" applyBorder="1" applyAlignment="1" applyProtection="1">
      <alignment horizontal="center" vertical="center" wrapText="1"/>
    </xf>
    <xf numFmtId="177" fontId="11" fillId="0" borderId="2" xfId="0" applyNumberFormat="1" applyFont="1" applyFill="1" applyBorder="1" applyAlignment="1">
      <alignment horizontal="center" vertical="center"/>
    </xf>
    <xf numFmtId="2" fontId="11" fillId="0" borderId="2" xfId="0" applyNumberFormat="1" applyFont="1" applyFill="1" applyBorder="1" applyAlignment="1" applyProtection="1">
      <alignment horizontal="center" vertical="center" wrapText="1"/>
    </xf>
    <xf numFmtId="178" fontId="11" fillId="0" borderId="2" xfId="2" applyNumberFormat="1" applyFont="1" applyFill="1" applyBorder="1" applyAlignment="1">
      <alignment horizontal="center" vertical="center" wrapText="1"/>
    </xf>
    <xf numFmtId="176" fontId="11" fillId="0" borderId="2" xfId="2" applyNumberFormat="1" applyFont="1" applyFill="1" applyBorder="1" applyAlignment="1">
      <alignment horizontal="center" vertical="center" wrapText="1"/>
    </xf>
    <xf numFmtId="0" fontId="6" fillId="0" borderId="2" xfId="3" applyFont="1" applyFill="1" applyBorder="1" applyAlignment="1" applyProtection="1">
      <alignment horizontal="left" vertical="center"/>
      <protection locked="0"/>
    </xf>
    <xf numFmtId="2" fontId="10" fillId="0" borderId="2" xfId="0" applyNumberFormat="1" applyFont="1" applyFill="1" applyBorder="1" applyAlignment="1" applyProtection="1">
      <alignment horizontal="center" vertical="center" wrapText="1"/>
    </xf>
    <xf numFmtId="178" fontId="10" fillId="0" borderId="2" xfId="2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/>
    </xf>
    <xf numFmtId="176" fontId="10" fillId="0" borderId="2" xfId="2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2" fillId="0" borderId="0" xfId="1" applyNumberFormat="1" applyFont="1" applyFill="1" applyAlignment="1" applyProtection="1">
      <alignment horizontal="center" vertical="center"/>
    </xf>
    <xf numFmtId="0" fontId="3" fillId="0" borderId="0" xfId="1" applyNumberFormat="1" applyFont="1" applyFill="1" applyAlignment="1" applyProtection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2" fontId="7" fillId="0" borderId="1" xfId="0" applyNumberFormat="1" applyFont="1" applyFill="1" applyBorder="1" applyAlignment="1" applyProtection="1">
      <alignment horizontal="center" vertical="center" wrapText="1"/>
    </xf>
    <xf numFmtId="2" fontId="7" fillId="0" borderId="3" xfId="0" applyNumberFormat="1" applyFont="1" applyFill="1" applyBorder="1" applyAlignment="1" applyProtection="1">
      <alignment horizontal="center" vertical="center" wrapText="1"/>
    </xf>
    <xf numFmtId="2" fontId="8" fillId="0" borderId="1" xfId="0" applyNumberFormat="1" applyFont="1" applyFill="1" applyBorder="1" applyAlignment="1" applyProtection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 applyProtection="1">
      <alignment horizontal="center" vertical="center" wrapText="1"/>
    </xf>
  </cellXfs>
  <cellStyles count="4">
    <cellStyle name="3232" xfId="3"/>
    <cellStyle name="常规" xfId="0" builtinId="0"/>
    <cellStyle name="常规 2" xfId="2"/>
    <cellStyle name="常规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>
      <selection activeCell="L9" sqref="L9"/>
    </sheetView>
  </sheetViews>
  <sheetFormatPr defaultColWidth="7" defaultRowHeight="11.25"/>
  <cols>
    <col min="1" max="1" width="33" style="1" customWidth="1"/>
    <col min="2" max="2" width="13.75" style="1" customWidth="1"/>
    <col min="3" max="3" width="12.25" style="1" customWidth="1"/>
    <col min="4" max="4" width="11.625" style="1" customWidth="1"/>
    <col min="5" max="5" width="9.375" style="1" customWidth="1"/>
    <col min="6" max="6" width="10.125" style="1" customWidth="1"/>
    <col min="7" max="16384" width="7" style="1"/>
  </cols>
  <sheetData>
    <row r="1" spans="1:6" ht="30.95" customHeight="1">
      <c r="A1" s="24" t="s">
        <v>44</v>
      </c>
      <c r="B1" s="25"/>
      <c r="C1" s="25"/>
      <c r="D1" s="25"/>
      <c r="E1" s="25"/>
      <c r="F1" s="25"/>
    </row>
    <row r="2" spans="1:6" ht="20.25">
      <c r="A2" s="2"/>
      <c r="B2" s="3"/>
      <c r="C2" s="4" t="s">
        <v>0</v>
      </c>
      <c r="D2" s="5"/>
      <c r="E2" s="6"/>
      <c r="F2" s="7" t="s">
        <v>1</v>
      </c>
    </row>
    <row r="3" spans="1:6">
      <c r="A3" s="27" t="s">
        <v>2</v>
      </c>
      <c r="B3" s="27" t="s">
        <v>3</v>
      </c>
      <c r="C3" s="29" t="s">
        <v>4</v>
      </c>
      <c r="D3" s="30" t="s">
        <v>5</v>
      </c>
      <c r="E3" s="32" t="s">
        <v>6</v>
      </c>
      <c r="F3" s="32" t="s">
        <v>7</v>
      </c>
    </row>
    <row r="4" spans="1:6" ht="18.95" customHeight="1">
      <c r="A4" s="28"/>
      <c r="B4" s="28"/>
      <c r="C4" s="28"/>
      <c r="D4" s="31"/>
      <c r="E4" s="32"/>
      <c r="F4" s="32"/>
    </row>
    <row r="5" spans="1:6" ht="13.5">
      <c r="A5" s="8" t="s">
        <v>8</v>
      </c>
      <c r="B5" s="9">
        <f>SUM(B6:B20)</f>
        <v>46940</v>
      </c>
      <c r="C5" s="9">
        <f t="shared" ref="C5:D5" si="0">SUM(C6:C20)</f>
        <v>46940</v>
      </c>
      <c r="D5" s="9">
        <f t="shared" si="0"/>
        <v>46070</v>
      </c>
      <c r="E5" s="10">
        <f t="shared" ref="E5:E17" si="1">D5/C5*100</f>
        <v>98.146570089475929</v>
      </c>
      <c r="F5" s="10">
        <v>0.11401281586265265</v>
      </c>
    </row>
    <row r="6" spans="1:6" ht="13.5">
      <c r="A6" s="8" t="s">
        <v>9</v>
      </c>
      <c r="B6" s="9">
        <v>18051</v>
      </c>
      <c r="C6" s="9">
        <v>18051</v>
      </c>
      <c r="D6" s="9">
        <v>22127</v>
      </c>
      <c r="E6" s="10">
        <f t="shared" si="1"/>
        <v>122.58046645615201</v>
      </c>
      <c r="F6" s="10">
        <v>0.56054728824317657</v>
      </c>
    </row>
    <row r="7" spans="1:6" ht="13.5">
      <c r="A7" s="8" t="s">
        <v>10</v>
      </c>
      <c r="B7" s="9">
        <v>3192</v>
      </c>
      <c r="C7" s="9">
        <v>3192</v>
      </c>
      <c r="D7" s="9">
        <v>2161</v>
      </c>
      <c r="E7" s="10">
        <f t="shared" si="1"/>
        <v>67.700501253132828</v>
      </c>
      <c r="F7" s="10">
        <v>-0.18881381381381382</v>
      </c>
    </row>
    <row r="8" spans="1:6" ht="13.5">
      <c r="A8" s="8" t="s">
        <v>11</v>
      </c>
      <c r="B8" s="9">
        <v>1420</v>
      </c>
      <c r="C8" s="9">
        <v>1420</v>
      </c>
      <c r="D8" s="9">
        <v>762</v>
      </c>
      <c r="E8" s="10">
        <f t="shared" si="1"/>
        <v>53.661971830985912</v>
      </c>
      <c r="F8" s="10">
        <v>-0.42009132420091322</v>
      </c>
    </row>
    <row r="9" spans="1:6" ht="13.5">
      <c r="A9" s="8" t="s">
        <v>12</v>
      </c>
      <c r="B9" s="9">
        <v>110</v>
      </c>
      <c r="C9" s="9">
        <v>110</v>
      </c>
      <c r="D9" s="9">
        <v>138</v>
      </c>
      <c r="E9" s="10">
        <f t="shared" si="1"/>
        <v>125.45454545454547</v>
      </c>
      <c r="F9" s="10">
        <v>-0.25405405405405407</v>
      </c>
    </row>
    <row r="10" spans="1:6" ht="13.5">
      <c r="A10" s="8" t="s">
        <v>13</v>
      </c>
      <c r="B10" s="9">
        <v>2261</v>
      </c>
      <c r="C10" s="9">
        <v>2261</v>
      </c>
      <c r="D10" s="9">
        <v>2375</v>
      </c>
      <c r="E10" s="10">
        <f t="shared" si="1"/>
        <v>105.0420168067227</v>
      </c>
      <c r="F10" s="10">
        <v>0.22549019607843138</v>
      </c>
    </row>
    <row r="11" spans="1:6" ht="13.5">
      <c r="A11" s="8" t="s">
        <v>14</v>
      </c>
      <c r="B11" s="9">
        <v>1168</v>
      </c>
      <c r="C11" s="9">
        <v>1168</v>
      </c>
      <c r="D11" s="9">
        <v>1057</v>
      </c>
      <c r="E11" s="10">
        <f t="shared" si="1"/>
        <v>90.496575342465761</v>
      </c>
      <c r="F11" s="10">
        <v>-9.5034246575342471E-2</v>
      </c>
    </row>
    <row r="12" spans="1:6" ht="13.5">
      <c r="A12" s="8" t="s">
        <v>15</v>
      </c>
      <c r="B12" s="9">
        <v>455</v>
      </c>
      <c r="C12" s="9">
        <v>455</v>
      </c>
      <c r="D12" s="9">
        <v>480</v>
      </c>
      <c r="E12" s="10">
        <f t="shared" si="1"/>
        <v>105.4945054945055</v>
      </c>
      <c r="F12" s="10">
        <v>0.22137404580152673</v>
      </c>
    </row>
    <row r="13" spans="1:6" ht="13.5">
      <c r="A13" s="8" t="s">
        <v>16</v>
      </c>
      <c r="B13" s="9">
        <v>2181</v>
      </c>
      <c r="C13" s="9">
        <v>2181</v>
      </c>
      <c r="D13" s="9">
        <v>1664</v>
      </c>
      <c r="E13" s="10">
        <f t="shared" si="1"/>
        <v>76.29527739569005</v>
      </c>
      <c r="F13" s="10">
        <v>-0.16841579210394803</v>
      </c>
    </row>
    <row r="14" spans="1:6" ht="13.5">
      <c r="A14" s="8" t="s">
        <v>17</v>
      </c>
      <c r="B14" s="9">
        <v>10823</v>
      </c>
      <c r="C14" s="9">
        <v>10823</v>
      </c>
      <c r="D14" s="9">
        <v>8892</v>
      </c>
      <c r="E14" s="10">
        <f t="shared" si="1"/>
        <v>82.158366441836833</v>
      </c>
      <c r="F14" s="10">
        <v>-0.18249517330146181</v>
      </c>
    </row>
    <row r="15" spans="1:6" ht="13.5">
      <c r="A15" s="8" t="s">
        <v>18</v>
      </c>
      <c r="B15" s="9">
        <v>718</v>
      </c>
      <c r="C15" s="9">
        <v>718</v>
      </c>
      <c r="D15" s="9">
        <v>965</v>
      </c>
      <c r="E15" s="10">
        <f t="shared" si="1"/>
        <v>134.40111420612811</v>
      </c>
      <c r="F15" s="10">
        <v>0.32010943912448703</v>
      </c>
    </row>
    <row r="16" spans="1:6" ht="13.5">
      <c r="A16" s="8" t="s">
        <v>19</v>
      </c>
      <c r="B16" s="9">
        <v>1916</v>
      </c>
      <c r="C16" s="9">
        <v>1916</v>
      </c>
      <c r="D16" s="9">
        <v>1179</v>
      </c>
      <c r="E16" s="10">
        <f t="shared" si="1"/>
        <v>61.534446764091854</v>
      </c>
      <c r="F16" s="10">
        <v>-0.35077092511013214</v>
      </c>
    </row>
    <row r="17" spans="1:6" ht="13.5">
      <c r="A17" s="8" t="s">
        <v>20</v>
      </c>
      <c r="B17" s="9">
        <v>4600</v>
      </c>
      <c r="C17" s="9">
        <v>4600</v>
      </c>
      <c r="D17" s="9">
        <v>4190</v>
      </c>
      <c r="E17" s="10">
        <f t="shared" si="1"/>
        <v>91.086956521739125</v>
      </c>
      <c r="F17" s="10">
        <v>3.4823413188441593E-2</v>
      </c>
    </row>
    <row r="18" spans="1:6" ht="13.5">
      <c r="A18" s="8" t="s">
        <v>21</v>
      </c>
      <c r="B18" s="9">
        <v>0</v>
      </c>
      <c r="C18" s="9">
        <v>0</v>
      </c>
      <c r="D18" s="9">
        <v>0</v>
      </c>
      <c r="E18" s="10"/>
      <c r="F18" s="10" t="e">
        <v>#DIV/0!</v>
      </c>
    </row>
    <row r="19" spans="1:6" ht="13.5">
      <c r="A19" s="8" t="s">
        <v>22</v>
      </c>
      <c r="B19" s="9">
        <v>45</v>
      </c>
      <c r="C19" s="9">
        <v>45</v>
      </c>
      <c r="D19" s="9">
        <v>80</v>
      </c>
      <c r="E19" s="10">
        <f t="shared" ref="E19:E24" si="2">D19/C19*100</f>
        <v>177.77777777777777</v>
      </c>
      <c r="F19" s="10">
        <v>1</v>
      </c>
    </row>
    <row r="20" spans="1:6" ht="13.5">
      <c r="A20" s="8" t="s">
        <v>23</v>
      </c>
      <c r="B20" s="9">
        <v>0</v>
      </c>
      <c r="C20" s="9">
        <v>0</v>
      </c>
      <c r="D20" s="9">
        <v>0</v>
      </c>
      <c r="E20" s="10"/>
      <c r="F20" s="10" t="e">
        <v>#DIV/0!</v>
      </c>
    </row>
    <row r="21" spans="1:6" ht="13.5">
      <c r="A21" s="8" t="s">
        <v>24</v>
      </c>
      <c r="B21" s="9">
        <f>B22+B23+B24+B25+B26+B27</f>
        <v>20383</v>
      </c>
      <c r="C21" s="9">
        <f t="shared" ref="C21:D21" si="3">C22+C23+C24+C25+C26+C27</f>
        <v>20383</v>
      </c>
      <c r="D21" s="9">
        <f t="shared" si="3"/>
        <v>26933</v>
      </c>
      <c r="E21" s="10">
        <f t="shared" si="2"/>
        <v>132.13462198891233</v>
      </c>
      <c r="F21" s="10">
        <v>3.8160582816173919E-2</v>
      </c>
    </row>
    <row r="22" spans="1:6" ht="13.5">
      <c r="A22" s="8" t="s">
        <v>25</v>
      </c>
      <c r="B22" s="9">
        <v>4300</v>
      </c>
      <c r="C22" s="9">
        <v>4300</v>
      </c>
      <c r="D22" s="9">
        <v>4329</v>
      </c>
      <c r="E22" s="10">
        <f t="shared" si="2"/>
        <v>100.67441860465117</v>
      </c>
      <c r="F22" s="10">
        <v>1.6674495068107094E-2</v>
      </c>
    </row>
    <row r="23" spans="1:6" ht="13.5">
      <c r="A23" s="8" t="s">
        <v>26</v>
      </c>
      <c r="B23" s="9">
        <v>2000</v>
      </c>
      <c r="C23" s="9">
        <v>2000</v>
      </c>
      <c r="D23" s="9">
        <v>1669</v>
      </c>
      <c r="E23" s="10">
        <f t="shared" si="2"/>
        <v>83.45</v>
      </c>
      <c r="F23" s="10">
        <v>-0.41294407316215265</v>
      </c>
    </row>
    <row r="24" spans="1:6" ht="13.5">
      <c r="A24" s="8" t="s">
        <v>27</v>
      </c>
      <c r="B24" s="9">
        <v>3500</v>
      </c>
      <c r="C24" s="9">
        <v>3500</v>
      </c>
      <c r="D24" s="9">
        <v>2684</v>
      </c>
      <c r="E24" s="10">
        <f t="shared" si="2"/>
        <v>76.685714285714283</v>
      </c>
      <c r="F24" s="10">
        <v>-0.37740663419160286</v>
      </c>
    </row>
    <row r="25" spans="1:6" ht="13.5">
      <c r="A25" s="8" t="s">
        <v>28</v>
      </c>
      <c r="B25" s="9">
        <v>0</v>
      </c>
      <c r="C25" s="9">
        <v>0</v>
      </c>
      <c r="D25" s="9">
        <v>0</v>
      </c>
      <c r="E25" s="10"/>
      <c r="F25" s="10">
        <v>-1</v>
      </c>
    </row>
    <row r="26" spans="1:6" ht="13.5">
      <c r="A26" s="8" t="s">
        <v>29</v>
      </c>
      <c r="B26" s="9">
        <v>8000</v>
      </c>
      <c r="C26" s="9">
        <v>8000</v>
      </c>
      <c r="D26" s="9">
        <v>9603</v>
      </c>
      <c r="E26" s="10">
        <f t="shared" ref="E26:E28" si="4">D26/C26*100</f>
        <v>120.03749999999999</v>
      </c>
      <c r="F26" s="10">
        <v>0.18937329700272479</v>
      </c>
    </row>
    <row r="27" spans="1:6" ht="13.5">
      <c r="A27" s="8" t="s">
        <v>30</v>
      </c>
      <c r="B27" s="9">
        <v>2583</v>
      </c>
      <c r="C27" s="9">
        <v>2583</v>
      </c>
      <c r="D27" s="9">
        <v>8648</v>
      </c>
      <c r="E27" s="10">
        <f t="shared" si="4"/>
        <v>334.80449090205184</v>
      </c>
      <c r="F27" s="10">
        <v>0.35527346810844695</v>
      </c>
    </row>
    <row r="28" spans="1:6" ht="13.5">
      <c r="A28" s="11" t="s">
        <v>31</v>
      </c>
      <c r="B28" s="12">
        <f>B5+B21</f>
        <v>67323</v>
      </c>
      <c r="C28" s="12">
        <f t="shared" ref="C28:D28" si="5">C5+C21</f>
        <v>67323</v>
      </c>
      <c r="D28" s="12">
        <f t="shared" si="5"/>
        <v>73003</v>
      </c>
      <c r="E28" s="13">
        <f t="shared" si="4"/>
        <v>108.4369383420228</v>
      </c>
      <c r="F28" s="10">
        <v>8.4772207197836486E-2</v>
      </c>
    </row>
    <row r="29" spans="1:6" ht="13.5">
      <c r="A29" s="11" t="s">
        <v>32</v>
      </c>
      <c r="B29" s="14"/>
      <c r="C29" s="14"/>
      <c r="D29" s="15">
        <f>D30+D31+D32</f>
        <v>198682</v>
      </c>
      <c r="E29" s="16"/>
      <c r="F29" s="10">
        <v>0.21252547937848626</v>
      </c>
    </row>
    <row r="30" spans="1:6" ht="15">
      <c r="A30" s="17" t="s">
        <v>33</v>
      </c>
      <c r="B30" s="18"/>
      <c r="C30" s="18"/>
      <c r="D30" s="19">
        <v>5235</v>
      </c>
      <c r="E30" s="20"/>
      <c r="F30" s="10">
        <v>0</v>
      </c>
    </row>
    <row r="31" spans="1:6" ht="15">
      <c r="A31" s="17" t="s">
        <v>34</v>
      </c>
      <c r="B31" s="22"/>
      <c r="C31" s="18"/>
      <c r="D31" s="19">
        <v>155087</v>
      </c>
      <c r="E31" s="22"/>
      <c r="F31" s="10">
        <v>0.40123239277550393</v>
      </c>
    </row>
    <row r="32" spans="1:6" ht="15">
      <c r="A32" s="17" t="s">
        <v>35</v>
      </c>
      <c r="B32" s="18"/>
      <c r="C32" s="18"/>
      <c r="D32" s="19">
        <v>38360</v>
      </c>
      <c r="E32" s="20"/>
      <c r="F32" s="10">
        <v>-0.19989988319706323</v>
      </c>
    </row>
    <row r="33" spans="1:6" ht="15">
      <c r="A33" s="17" t="s">
        <v>36</v>
      </c>
      <c r="B33" s="18"/>
      <c r="C33" s="18"/>
      <c r="D33" s="21"/>
      <c r="E33" s="22"/>
      <c r="F33" s="10" t="e">
        <v>#DIV/0!</v>
      </c>
    </row>
    <row r="34" spans="1:6" ht="15">
      <c r="A34" s="17" t="s">
        <v>37</v>
      </c>
      <c r="B34" s="22"/>
      <c r="C34" s="22"/>
      <c r="D34" s="22"/>
      <c r="E34" s="20"/>
      <c r="F34" s="10" t="e">
        <v>#DIV/0!</v>
      </c>
    </row>
    <row r="35" spans="1:6" ht="15">
      <c r="A35" s="17" t="s">
        <v>38</v>
      </c>
      <c r="B35" s="22"/>
      <c r="C35" s="22"/>
      <c r="D35" s="22">
        <v>2500</v>
      </c>
      <c r="E35" s="20"/>
      <c r="F35" s="10">
        <v>-0.87864077669902918</v>
      </c>
    </row>
    <row r="36" spans="1:6" ht="15">
      <c r="A36" s="17" t="s">
        <v>39</v>
      </c>
      <c r="B36" s="22"/>
      <c r="C36" s="22"/>
      <c r="D36" s="22">
        <v>0</v>
      </c>
      <c r="E36" s="20"/>
      <c r="F36" s="10" t="e">
        <v>#DIV/0!</v>
      </c>
    </row>
    <row r="37" spans="1:6" ht="15">
      <c r="A37" s="17" t="s">
        <v>40</v>
      </c>
      <c r="B37" s="22"/>
      <c r="C37" s="22"/>
      <c r="D37" s="22">
        <v>49594</v>
      </c>
      <c r="E37" s="20"/>
      <c r="F37" s="10">
        <v>2.4264197872046429</v>
      </c>
    </row>
    <row r="38" spans="1:6" ht="15">
      <c r="A38" s="17" t="s">
        <v>41</v>
      </c>
      <c r="B38" s="22"/>
      <c r="C38" s="22"/>
      <c r="D38" s="22">
        <v>1164</v>
      </c>
      <c r="E38" s="20"/>
      <c r="F38" s="10">
        <v>-9.9767981438515077E-2</v>
      </c>
    </row>
    <row r="39" spans="1:6" ht="13.5">
      <c r="A39" s="11" t="s">
        <v>42</v>
      </c>
      <c r="B39" s="23"/>
      <c r="C39" s="23"/>
      <c r="D39" s="23">
        <f>D28+D29+D35+D36+D37+D38</f>
        <v>324943</v>
      </c>
      <c r="E39" s="23"/>
      <c r="F39" s="10">
        <v>0.21463575094477857</v>
      </c>
    </row>
    <row r="40" spans="1:6" ht="15">
      <c r="A40" s="26" t="s">
        <v>43</v>
      </c>
      <c r="B40" s="26"/>
      <c r="C40" s="26"/>
      <c r="D40" s="26"/>
      <c r="E40" s="26"/>
      <c r="F40" s="26"/>
    </row>
  </sheetData>
  <mergeCells count="8">
    <mergeCell ref="A1:F1"/>
    <mergeCell ref="A40:F40"/>
    <mergeCell ref="A3:A4"/>
    <mergeCell ref="B3:B4"/>
    <mergeCell ref="C3:C4"/>
    <mergeCell ref="D3:D4"/>
    <mergeCell ref="E3:E4"/>
    <mergeCell ref="F3:F4"/>
  </mergeCells>
  <phoneticPr fontId="12" type="noConversion"/>
  <pageMargins left="0.7" right="0.7" top="0.75" bottom="0.75" header="0.3" footer="0.3"/>
  <pageSetup paperSize="9" orientation="portrait"/>
  <ignoredErrors>
    <ignoredError sqref="B5 C5:D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2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dcterms:created xsi:type="dcterms:W3CDTF">2021-06-03T06:51:00Z</dcterms:created>
  <dcterms:modified xsi:type="dcterms:W3CDTF">2021-06-07T09:45:32Z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A46B7D9E53754A5FBEEA337F20080B7A</vt:lpwstr>
  </property>
  <property fmtid="{D5CDD505-2E9C-101B-9397-08002B2CF9AE}" pid="3" name="KSOProductBuildVer">
    <vt:lpwstr>2052-11.1.0.10495</vt:lpwstr>
  </property>
</Properties>
</file>