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activeTab="4"/>
  </bookViews>
  <sheets>
    <sheet name="一般" sheetId="1" r:id="rId1"/>
    <sheet name="基金" sheetId="2" r:id="rId2"/>
    <sheet name="债券" sheetId="3" r:id="rId3"/>
    <sheet name="抗疫特别国债" sheetId="4" r:id="rId4"/>
    <sheet name="特殊转移支付" sheetId="5" r:id="rId5"/>
  </sheets>
  <definedNames>
    <definedName name="g">#N/A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1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26200+16984</t>
        </r>
      </text>
    </comment>
    <comment ref="G1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2506+15159</t>
        </r>
      </text>
    </comment>
    <comment ref="B2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1006+150</t>
        </r>
      </text>
    </comment>
    <comment ref="B2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333+85+36+47</t>
        </r>
      </text>
    </comment>
  </commentList>
</comments>
</file>

<file path=xl/sharedStrings.xml><?xml version="1.0" encoding="utf-8"?>
<sst xmlns="http://schemas.openxmlformats.org/spreadsheetml/2006/main" count="204" uniqueCount="138">
  <si>
    <t>附件1:</t>
  </si>
  <si>
    <t>衡山县2020年一般公共预算调整计划表</t>
  </si>
  <si>
    <t>金额单位：万元</t>
  </si>
  <si>
    <t>收入项目</t>
  </si>
  <si>
    <t>2020年预算数</t>
  </si>
  <si>
    <t>2020年变动数</t>
  </si>
  <si>
    <t>2020年调整预算数</t>
  </si>
  <si>
    <t>支出项目</t>
  </si>
  <si>
    <t>一、一般预算收入</t>
  </si>
  <si>
    <t>一、一般预算支出</t>
  </si>
  <si>
    <t>税收收入</t>
  </si>
  <si>
    <t>二、上解上级支出</t>
  </si>
  <si>
    <t>非税收入</t>
  </si>
  <si>
    <t>所得税及三小税定额上解</t>
  </si>
  <si>
    <t>二、上级补助收入</t>
  </si>
  <si>
    <t>农业税价差上解</t>
  </si>
  <si>
    <t>(一)返还性收入</t>
  </si>
  <si>
    <t>乡镇财政管理经费上划</t>
  </si>
  <si>
    <t>两税返还</t>
  </si>
  <si>
    <t>中央借款（上年数）</t>
  </si>
  <si>
    <t>所得税返还</t>
  </si>
  <si>
    <t>向中央作贡献（上年数）</t>
  </si>
  <si>
    <t>成品油价格和税费改革税收返还</t>
  </si>
  <si>
    <t>税务经费基数划转上解（上年数）</t>
  </si>
  <si>
    <t>省财政体制改革定增值税营业税基数返还</t>
  </si>
  <si>
    <t>地方政府债券发行费扣缴（上年数）</t>
  </si>
  <si>
    <t>城镇土地使用税基数返还</t>
  </si>
  <si>
    <t>省垫付粮食风险基金和新增粮食财务挂帐贴息上解（上年数）</t>
  </si>
  <si>
    <t>营改增体制调整税收返还收入</t>
  </si>
  <si>
    <t>工商药检测部门体制上划</t>
  </si>
  <si>
    <t>(二)一般性转移支付补助</t>
  </si>
  <si>
    <t>地方教育附加上解</t>
  </si>
  <si>
    <t>1、可分配的一般性转移支付</t>
  </si>
  <si>
    <t>对口支援新疆西藏</t>
  </si>
  <si>
    <t>调资补助</t>
  </si>
  <si>
    <t xml:space="preserve">   事权支出责任基数上解</t>
  </si>
  <si>
    <t>农村税费改革补助</t>
  </si>
  <si>
    <t>法院、检察院经费上划</t>
  </si>
  <si>
    <t>均衡性转移支付</t>
  </si>
  <si>
    <t>其他上解</t>
  </si>
  <si>
    <t>县级基本财力保障机制奖补</t>
  </si>
  <si>
    <t>企事业单位划转基数补助</t>
  </si>
  <si>
    <t>其他补助</t>
  </si>
  <si>
    <t>2、特定用途的一般性转移支付</t>
  </si>
  <si>
    <t>（三）专项转移支付补助</t>
  </si>
  <si>
    <t>三、债务转贷收入</t>
  </si>
  <si>
    <t>四、调入资金</t>
  </si>
  <si>
    <t>五、收入合计</t>
  </si>
  <si>
    <t>三、支出合计</t>
  </si>
  <si>
    <t>附件2:</t>
  </si>
  <si>
    <t>衡山县2020年政府性基金预算调整计划表</t>
  </si>
  <si>
    <t>序号</t>
  </si>
  <si>
    <t>一、</t>
  </si>
  <si>
    <t>政府性基金收入</t>
  </si>
  <si>
    <t>政府性基金支出</t>
  </si>
  <si>
    <t>（一）</t>
  </si>
  <si>
    <t>国有土地使用权出让收入</t>
  </si>
  <si>
    <t>国有土地使用权出让收入安排的支出</t>
  </si>
  <si>
    <t>（二）</t>
  </si>
  <si>
    <t>国有土地收益基金收入</t>
  </si>
  <si>
    <t>征地和拆迁补偿支出</t>
  </si>
  <si>
    <t>（三）</t>
  </si>
  <si>
    <t>城市基础设施配套费收入</t>
  </si>
  <si>
    <t>土地开发支出</t>
  </si>
  <si>
    <t>二、</t>
  </si>
  <si>
    <t>地方政府专项债务转贷收入</t>
  </si>
  <si>
    <t>城市建设支出</t>
  </si>
  <si>
    <t>补助被征地农民支出</t>
  </si>
  <si>
    <t>其他国有土地使用权出让收入安排的支出</t>
  </si>
  <si>
    <t>城市基础设施配套费安排的支出</t>
  </si>
  <si>
    <t>其他地方自行试点项目收益专项债券收入安排的支出</t>
  </si>
  <si>
    <t>三、</t>
  </si>
  <si>
    <t>抗疫特别国债转移支付收入</t>
  </si>
  <si>
    <t>抗疫特别国债安排的支出</t>
  </si>
  <si>
    <t>基础设施建设</t>
  </si>
  <si>
    <t>抗疫相关支出</t>
  </si>
  <si>
    <t>调出资金</t>
  </si>
  <si>
    <t>本年收入合计</t>
  </si>
  <si>
    <t>本年支出合计</t>
  </si>
  <si>
    <t>附件3:</t>
  </si>
  <si>
    <t>2020年衡山县新增债券资金安排明细表</t>
  </si>
  <si>
    <t>债券类型</t>
  </si>
  <si>
    <t>项目名称</t>
  </si>
  <si>
    <t>资金性质</t>
  </si>
  <si>
    <t>科目代码</t>
  </si>
  <si>
    <t>金  额</t>
  </si>
  <si>
    <t>一般债券</t>
  </si>
  <si>
    <t>自然村通水泥路</t>
  </si>
  <si>
    <t>一般公共预算</t>
  </si>
  <si>
    <t>乡镇污水管网建设</t>
  </si>
  <si>
    <t>脱贫攻坚等基础设施补短板</t>
  </si>
  <si>
    <t>Ｇ240长青至白果公路改建</t>
  </si>
  <si>
    <t>农村人居环境整治</t>
  </si>
  <si>
    <t>武广高铁衡山西站至衡山黄花坪公路工程</t>
  </si>
  <si>
    <t>湖南湘江流域存量垃圾综合治理（外贷资金）</t>
  </si>
  <si>
    <t>湖南森林提质增效示范项目（外贷资金）</t>
  </si>
  <si>
    <t>一般公共预算小计</t>
  </si>
  <si>
    <t>专项债券</t>
  </si>
  <si>
    <t>衡山县2020年老旧小区改造项目</t>
  </si>
  <si>
    <t>政府性基金预算</t>
  </si>
  <si>
    <t>衡山县殡仪馆及寿岳陵园建设项目</t>
  </si>
  <si>
    <t>衡山县妇幼保健院迁建及住院综合楼建设项目</t>
  </si>
  <si>
    <t>衡山县工业园污水厂及污水管网建设工程</t>
  </si>
  <si>
    <t>衡山经济开发区标准厂房及配套基础设施建设项目</t>
  </si>
  <si>
    <t>政府性基金预算小计</t>
  </si>
  <si>
    <t>合计</t>
  </si>
  <si>
    <t>附件4:</t>
  </si>
  <si>
    <t>2020年衡山县抗疫特别国债资金安排明细表</t>
  </si>
  <si>
    <t>抗疫特别国债</t>
  </si>
  <si>
    <t>住建局城乡污水处理项目</t>
  </si>
  <si>
    <t>城管执法局城乡垃圾处理项目</t>
  </si>
  <si>
    <t>卫生健康局抗疫相关支出</t>
  </si>
  <si>
    <t>疾病控制中心抗疫相关支出</t>
  </si>
  <si>
    <t>附件5:</t>
  </si>
  <si>
    <t>2020年衡山县特殊转移支付资金安排明细表</t>
  </si>
  <si>
    <t>金额</t>
  </si>
  <si>
    <t>备注</t>
  </si>
  <si>
    <t>对住房公积金补助</t>
  </si>
  <si>
    <t>保工资（住房公积金中心）</t>
  </si>
  <si>
    <t>禁捕补偿</t>
  </si>
  <si>
    <t>农业局禁捕补偿</t>
  </si>
  <si>
    <t>乡镇运转经费</t>
  </si>
  <si>
    <t>各乡镇保运转</t>
  </si>
  <si>
    <t>机关事业单位运转经费</t>
  </si>
  <si>
    <t>各单位保运转</t>
  </si>
  <si>
    <t>对机关事业单位养老保险补助</t>
  </si>
  <si>
    <t>人社局保民生</t>
  </si>
  <si>
    <t>对机关事业单位职业年金补助</t>
  </si>
  <si>
    <t>村极运转经费</t>
  </si>
  <si>
    <t>各乡镇保民生</t>
  </si>
  <si>
    <t>六保六稳</t>
  </si>
  <si>
    <t>各单位保民生</t>
  </si>
  <si>
    <t>困难群众救助资金</t>
  </si>
  <si>
    <t>各单位社会保障</t>
  </si>
  <si>
    <t>公共卫生体系建设和重大疫情防控救治补助资金</t>
  </si>
  <si>
    <t>各单位新冠疫情防控资金</t>
  </si>
  <si>
    <t>城乡居民基本养老保险中央财政补助资金</t>
  </si>
  <si>
    <t>人社局社会保障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</si>
</sst>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4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11"/>
      <color indexed="8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Times New Roman"/>
      <family val="1"/>
    </font>
    <font>
      <sz val="10"/>
      <name val="Calibri"/>
      <family val="0"/>
    </font>
    <font>
      <sz val="10"/>
      <color theme="1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18" fillId="8" borderId="0" applyNumberFormat="0" applyBorder="0" applyAlignment="0" applyProtection="0"/>
    <xf numFmtId="0" fontId="27" fillId="0" borderId="5" applyNumberFormat="0" applyFill="0" applyAlignment="0" applyProtection="0"/>
    <xf numFmtId="0" fontId="18" fillId="9" borderId="0" applyNumberFormat="0" applyBorder="0" applyAlignment="0" applyProtection="0"/>
    <xf numFmtId="0" fontId="22" fillId="10" borderId="6" applyNumberFormat="0" applyAlignment="0" applyProtection="0"/>
    <xf numFmtId="0" fontId="26" fillId="10" borderId="1" applyNumberFormat="0" applyAlignment="0" applyProtection="0"/>
    <xf numFmtId="0" fontId="30" fillId="11" borderId="7" applyNumberFormat="0" applyAlignment="0" applyProtection="0"/>
    <xf numFmtId="0" fontId="5" fillId="3" borderId="0" applyNumberFormat="0" applyBorder="0" applyAlignment="0" applyProtection="0"/>
    <xf numFmtId="0" fontId="18" fillId="12" borderId="0" applyNumberFormat="0" applyBorder="0" applyAlignment="0" applyProtection="0"/>
    <xf numFmtId="0" fontId="17" fillId="0" borderId="8" applyNumberFormat="0" applyFill="0" applyAlignment="0" applyProtection="0"/>
    <xf numFmtId="0" fontId="6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20" borderId="0" applyNumberFormat="0" applyBorder="0" applyAlignment="0" applyProtection="0"/>
    <xf numFmtId="0" fontId="5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 vertical="center"/>
      <protection/>
    </xf>
    <xf numFmtId="0" fontId="5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4" borderId="0">
      <alignment/>
      <protection/>
    </xf>
    <xf numFmtId="0" fontId="36" fillId="0" borderId="0">
      <alignment/>
      <protection/>
    </xf>
  </cellStyleXfs>
  <cellXfs count="79"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42" fillId="0" borderId="10" xfId="67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0" xfId="0" applyNumberFormat="1" applyFont="1" applyFill="1" applyBorder="1" applyAlignment="1">
      <alignment horizontal="left" vertical="center" wrapText="1" indent="2"/>
    </xf>
    <xf numFmtId="0" fontId="12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 inden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 wrapText="1"/>
      <protection/>
    </xf>
    <xf numFmtId="177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Fill="1" applyAlignment="1">
      <alignment horizontal="left"/>
    </xf>
    <xf numFmtId="14" fontId="13" fillId="0" borderId="0" xfId="0" applyNumberFormat="1" applyFont="1" applyFill="1" applyAlignment="1">
      <alignment horizontal="left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1" fontId="13" fillId="0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indent="1"/>
    </xf>
    <xf numFmtId="1" fontId="13" fillId="0" borderId="10" xfId="0" applyNumberFormat="1" applyFont="1" applyFill="1" applyBorder="1" applyAlignment="1">
      <alignment horizontal="right" vertical="center" wrapText="1"/>
    </xf>
    <xf numFmtId="0" fontId="13" fillId="0" borderId="10" xfId="0" applyNumberFormat="1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vertical="center"/>
    </xf>
    <xf numFmtId="0" fontId="44" fillId="26" borderId="10" xfId="0" applyNumberFormat="1" applyFont="1" applyFill="1" applyBorder="1" applyAlignment="1">
      <alignment horizontal="left" vertical="center" wrapText="1" indent="1" shrinkToFit="1"/>
    </xf>
    <xf numFmtId="0" fontId="13" fillId="0" borderId="10" xfId="0" applyNumberFormat="1" applyFont="1" applyFill="1" applyBorder="1" applyAlignment="1">
      <alignment horizontal="left" vertical="center" wrapText="1" indent="1"/>
    </xf>
    <xf numFmtId="0" fontId="45" fillId="26" borderId="10" xfId="65" applyNumberFormat="1" applyFont="1" applyFill="1" applyBorder="1" applyAlignment="1">
      <alignment horizontal="left" vertical="center" wrapText="1" indent="1"/>
      <protection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vertical="center"/>
    </xf>
    <xf numFmtId="177" fontId="13" fillId="0" borderId="10" xfId="0" applyNumberFormat="1" applyFont="1" applyFill="1" applyBorder="1" applyAlignment="1">
      <alignment horizontal="righ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_附表一" xfId="64"/>
    <cellStyle name="常规_2011年全省结算汇总表2012(1).03.28定稿" xfId="65"/>
    <cellStyle name="常规_99预算" xfId="66"/>
    <cellStyle name="常规 4" xfId="67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3">
      <selection activeCell="G9" sqref="G9"/>
    </sheetView>
  </sheetViews>
  <sheetFormatPr defaultColWidth="9.00390625" defaultRowHeight="14.25"/>
  <cols>
    <col min="1" max="1" width="23.625" style="56" customWidth="1"/>
    <col min="2" max="2" width="7.75390625" style="56" customWidth="1"/>
    <col min="3" max="3" width="8.00390625" style="56" customWidth="1"/>
    <col min="4" max="4" width="7.875" style="56" customWidth="1"/>
    <col min="5" max="5" width="23.875" style="57" customWidth="1"/>
    <col min="6" max="6" width="6.75390625" style="56" customWidth="1"/>
    <col min="7" max="7" width="6.25390625" style="56" customWidth="1"/>
    <col min="8" max="8" width="7.375" style="56" customWidth="1"/>
    <col min="9" max="16384" width="9.00390625" style="56" customWidth="1"/>
  </cols>
  <sheetData>
    <row r="1" spans="1:5" s="56" customFormat="1" ht="14.25">
      <c r="A1" s="2" t="s">
        <v>0</v>
      </c>
      <c r="E1" s="57"/>
    </row>
    <row r="2" spans="1:8" s="56" customFormat="1" ht="33.75" customHeight="1">
      <c r="A2" s="58" t="s">
        <v>1</v>
      </c>
      <c r="B2" s="58"/>
      <c r="C2" s="58"/>
      <c r="D2" s="58"/>
      <c r="E2" s="59"/>
      <c r="F2" s="58"/>
      <c r="G2" s="58"/>
      <c r="H2" s="58"/>
    </row>
    <row r="3" spans="1:7" s="56" customFormat="1" ht="22.5" customHeight="1">
      <c r="A3" s="60"/>
      <c r="B3" s="60"/>
      <c r="C3" s="60"/>
      <c r="D3" s="61"/>
      <c r="E3" s="62"/>
      <c r="G3" s="60" t="s">
        <v>2</v>
      </c>
    </row>
    <row r="4" spans="1:8" s="56" customFormat="1" ht="42" customHeight="1">
      <c r="A4" s="38" t="s">
        <v>3</v>
      </c>
      <c r="B4" s="38" t="s">
        <v>4</v>
      </c>
      <c r="C4" s="39" t="s">
        <v>5</v>
      </c>
      <c r="D4" s="39" t="s">
        <v>6</v>
      </c>
      <c r="E4" s="63" t="s">
        <v>7</v>
      </c>
      <c r="F4" s="38" t="s">
        <v>4</v>
      </c>
      <c r="G4" s="38" t="s">
        <v>5</v>
      </c>
      <c r="H4" s="38" t="s">
        <v>6</v>
      </c>
    </row>
    <row r="5" spans="1:8" s="56" customFormat="1" ht="24.75" customHeight="1">
      <c r="A5" s="64" t="s">
        <v>8</v>
      </c>
      <c r="B5" s="65">
        <f>B6+B7</f>
        <v>76654</v>
      </c>
      <c r="C5" s="65">
        <f>C6+C7</f>
        <v>0</v>
      </c>
      <c r="D5" s="65">
        <f>D6+D7</f>
        <v>76654</v>
      </c>
      <c r="E5" s="64" t="s">
        <v>9</v>
      </c>
      <c r="F5" s="66">
        <v>230485</v>
      </c>
      <c r="G5" s="50">
        <v>8600</v>
      </c>
      <c r="H5" s="66">
        <f>F5+G5</f>
        <v>239085</v>
      </c>
    </row>
    <row r="6" spans="1:8" s="56" customFormat="1" ht="24.75" customHeight="1">
      <c r="A6" s="67" t="s">
        <v>10</v>
      </c>
      <c r="B6" s="66">
        <v>53676</v>
      </c>
      <c r="C6" s="68"/>
      <c r="D6" s="68">
        <f aca="true" t="shared" si="0" ref="D6:D28">B6+C6</f>
        <v>53676</v>
      </c>
      <c r="E6" s="64" t="s">
        <v>11</v>
      </c>
      <c r="F6" s="66">
        <f>SUM(F7:F21)</f>
        <v>4522</v>
      </c>
      <c r="G6" s="66">
        <f>SUM(G7:G21)</f>
        <v>0</v>
      </c>
      <c r="H6" s="66">
        <f>SUM(H7:H21)</f>
        <v>4522</v>
      </c>
    </row>
    <row r="7" spans="1:8" s="56" customFormat="1" ht="24.75" customHeight="1">
      <c r="A7" s="67" t="s">
        <v>12</v>
      </c>
      <c r="B7" s="66">
        <v>22978</v>
      </c>
      <c r="C7" s="68"/>
      <c r="D7" s="68">
        <f t="shared" si="0"/>
        <v>22978</v>
      </c>
      <c r="E7" s="67" t="s">
        <v>13</v>
      </c>
      <c r="F7" s="66">
        <v>305</v>
      </c>
      <c r="G7" s="50"/>
      <c r="H7" s="66">
        <f aca="true" t="shared" si="1" ref="H6:H28">F7+G7</f>
        <v>305</v>
      </c>
    </row>
    <row r="8" spans="1:8" s="56" customFormat="1" ht="24.75" customHeight="1">
      <c r="A8" s="64" t="s">
        <v>14</v>
      </c>
      <c r="B8" s="65">
        <f>B9+B16+B25</f>
        <v>128353</v>
      </c>
      <c r="C8" s="65">
        <f>C9+C16+C25</f>
        <v>0</v>
      </c>
      <c r="D8" s="65">
        <f>D9+D16+D25</f>
        <v>128353</v>
      </c>
      <c r="E8" s="69" t="s">
        <v>15</v>
      </c>
      <c r="F8" s="70">
        <v>101</v>
      </c>
      <c r="G8" s="50"/>
      <c r="H8" s="66">
        <f t="shared" si="1"/>
        <v>101</v>
      </c>
    </row>
    <row r="9" spans="1:8" s="56" customFormat="1" ht="24.75" customHeight="1">
      <c r="A9" s="70" t="s">
        <v>16</v>
      </c>
      <c r="B9" s="65">
        <f>SUM(B10:B15)</f>
        <v>5235</v>
      </c>
      <c r="C9" s="68"/>
      <c r="D9" s="68">
        <f t="shared" si="0"/>
        <v>5235</v>
      </c>
      <c r="E9" s="69" t="s">
        <v>17</v>
      </c>
      <c r="F9" s="70">
        <v>31</v>
      </c>
      <c r="G9" s="50"/>
      <c r="H9" s="66">
        <f t="shared" si="1"/>
        <v>31</v>
      </c>
    </row>
    <row r="10" spans="1:8" s="56" customFormat="1" ht="24.75" customHeight="1">
      <c r="A10" s="67" t="s">
        <v>18</v>
      </c>
      <c r="B10" s="66">
        <v>2424</v>
      </c>
      <c r="C10" s="68"/>
      <c r="D10" s="68">
        <f t="shared" si="0"/>
        <v>2424</v>
      </c>
      <c r="E10" s="69" t="s">
        <v>19</v>
      </c>
      <c r="F10" s="70">
        <v>97</v>
      </c>
      <c r="G10" s="50"/>
      <c r="H10" s="66">
        <f t="shared" si="1"/>
        <v>97</v>
      </c>
    </row>
    <row r="11" spans="1:8" s="56" customFormat="1" ht="24.75" customHeight="1">
      <c r="A11" s="67" t="s">
        <v>20</v>
      </c>
      <c r="B11" s="66">
        <v>260</v>
      </c>
      <c r="C11" s="68"/>
      <c r="D11" s="68">
        <f t="shared" si="0"/>
        <v>260</v>
      </c>
      <c r="E11" s="69" t="s">
        <v>21</v>
      </c>
      <c r="F11" s="70">
        <v>24</v>
      </c>
      <c r="G11" s="43"/>
      <c r="H11" s="66">
        <f t="shared" si="1"/>
        <v>24</v>
      </c>
    </row>
    <row r="12" spans="1:8" s="56" customFormat="1" ht="24.75" customHeight="1">
      <c r="A12" s="67" t="s">
        <v>22</v>
      </c>
      <c r="B12" s="66">
        <v>1149</v>
      </c>
      <c r="C12" s="68"/>
      <c r="D12" s="68">
        <f t="shared" si="0"/>
        <v>1149</v>
      </c>
      <c r="E12" s="69" t="s">
        <v>23</v>
      </c>
      <c r="F12" s="70">
        <v>141</v>
      </c>
      <c r="G12" s="43"/>
      <c r="H12" s="66">
        <f t="shared" si="1"/>
        <v>141</v>
      </c>
    </row>
    <row r="13" spans="1:8" s="56" customFormat="1" ht="24.75" customHeight="1">
      <c r="A13" s="67" t="s">
        <v>24</v>
      </c>
      <c r="B13" s="66">
        <v>1117</v>
      </c>
      <c r="C13" s="68"/>
      <c r="D13" s="68">
        <f t="shared" si="0"/>
        <v>1117</v>
      </c>
      <c r="E13" s="71" t="s">
        <v>25</v>
      </c>
      <c r="F13" s="70">
        <v>54</v>
      </c>
      <c r="G13" s="43"/>
      <c r="H13" s="66">
        <f t="shared" si="1"/>
        <v>54</v>
      </c>
    </row>
    <row r="14" spans="1:8" s="56" customFormat="1" ht="24.75" customHeight="1">
      <c r="A14" s="67" t="s">
        <v>26</v>
      </c>
      <c r="B14" s="66">
        <v>285</v>
      </c>
      <c r="C14" s="68"/>
      <c r="D14" s="68">
        <f t="shared" si="0"/>
        <v>285</v>
      </c>
      <c r="E14" s="72" t="s">
        <v>27</v>
      </c>
      <c r="F14" s="70">
        <v>168</v>
      </c>
      <c r="G14" s="43"/>
      <c r="H14" s="66">
        <f t="shared" si="1"/>
        <v>168</v>
      </c>
    </row>
    <row r="15" spans="1:8" s="56" customFormat="1" ht="24.75" customHeight="1">
      <c r="A15" s="73" t="s">
        <v>28</v>
      </c>
      <c r="B15" s="66"/>
      <c r="C15" s="68"/>
      <c r="D15" s="68">
        <f t="shared" si="0"/>
        <v>0</v>
      </c>
      <c r="E15" s="69" t="s">
        <v>29</v>
      </c>
      <c r="F15" s="70">
        <v>62</v>
      </c>
      <c r="G15" s="43"/>
      <c r="H15" s="66">
        <f t="shared" si="1"/>
        <v>62</v>
      </c>
    </row>
    <row r="16" spans="1:8" s="56" customFormat="1" ht="24.75" customHeight="1">
      <c r="A16" s="70" t="s">
        <v>30</v>
      </c>
      <c r="B16" s="65">
        <f>B17+B24</f>
        <v>102766</v>
      </c>
      <c r="C16" s="65">
        <f>C17+C24</f>
        <v>0</v>
      </c>
      <c r="D16" s="65">
        <f>D17+D24</f>
        <v>102766</v>
      </c>
      <c r="E16" s="69" t="s">
        <v>31</v>
      </c>
      <c r="F16" s="70">
        <v>115</v>
      </c>
      <c r="G16" s="43"/>
      <c r="H16" s="66">
        <f t="shared" si="1"/>
        <v>115</v>
      </c>
    </row>
    <row r="17" spans="1:8" s="56" customFormat="1" ht="24.75" customHeight="1">
      <c r="A17" s="67" t="s">
        <v>32</v>
      </c>
      <c r="B17" s="65">
        <f>SUM(B18:B23)</f>
        <v>56477</v>
      </c>
      <c r="C17" s="65">
        <f>SUM(C18:C23)</f>
        <v>0</v>
      </c>
      <c r="D17" s="65">
        <f>SUM(D18:D23)</f>
        <v>56477</v>
      </c>
      <c r="E17" s="69" t="s">
        <v>33</v>
      </c>
      <c r="F17" s="70">
        <v>118</v>
      </c>
      <c r="G17" s="43"/>
      <c r="H17" s="66">
        <f t="shared" si="1"/>
        <v>118</v>
      </c>
    </row>
    <row r="18" spans="1:8" s="56" customFormat="1" ht="24.75" customHeight="1">
      <c r="A18" s="67" t="s">
        <v>34</v>
      </c>
      <c r="B18" s="66">
        <v>6989</v>
      </c>
      <c r="C18" s="68"/>
      <c r="D18" s="68">
        <f t="shared" si="0"/>
        <v>6989</v>
      </c>
      <c r="E18" s="74" t="s">
        <v>35</v>
      </c>
      <c r="F18" s="60">
        <v>1158</v>
      </c>
      <c r="G18" s="43"/>
      <c r="H18" s="66">
        <f t="shared" si="1"/>
        <v>1158</v>
      </c>
    </row>
    <row r="19" spans="1:8" s="56" customFormat="1" ht="24.75" customHeight="1">
      <c r="A19" s="67" t="s">
        <v>36</v>
      </c>
      <c r="B19" s="66">
        <v>2666</v>
      </c>
      <c r="C19" s="68"/>
      <c r="D19" s="68">
        <f t="shared" si="0"/>
        <v>2666</v>
      </c>
      <c r="E19" s="69" t="s">
        <v>37</v>
      </c>
      <c r="F19" s="70">
        <v>1798</v>
      </c>
      <c r="G19" s="43"/>
      <c r="H19" s="66">
        <f t="shared" si="1"/>
        <v>1798</v>
      </c>
    </row>
    <row r="20" spans="1:8" s="56" customFormat="1" ht="24.75" customHeight="1">
      <c r="A20" s="67" t="s">
        <v>38</v>
      </c>
      <c r="B20" s="66">
        <v>34485</v>
      </c>
      <c r="C20" s="68"/>
      <c r="D20" s="68">
        <f t="shared" si="0"/>
        <v>34485</v>
      </c>
      <c r="E20" s="69" t="s">
        <v>39</v>
      </c>
      <c r="F20" s="70">
        <v>350</v>
      </c>
      <c r="G20" s="43"/>
      <c r="H20" s="66">
        <f t="shared" si="1"/>
        <v>350</v>
      </c>
    </row>
    <row r="21" spans="1:8" s="56" customFormat="1" ht="24.75" customHeight="1">
      <c r="A21" s="67" t="s">
        <v>40</v>
      </c>
      <c r="B21" s="66">
        <v>10178</v>
      </c>
      <c r="C21" s="68"/>
      <c r="D21" s="68">
        <f t="shared" si="0"/>
        <v>10178</v>
      </c>
      <c r="E21" s="69"/>
      <c r="F21" s="70"/>
      <c r="G21" s="43"/>
      <c r="H21" s="66"/>
    </row>
    <row r="22" spans="1:8" s="56" customFormat="1" ht="24.75" customHeight="1">
      <c r="A22" s="67" t="s">
        <v>41</v>
      </c>
      <c r="B22" s="66">
        <v>1156</v>
      </c>
      <c r="C22" s="68"/>
      <c r="D22" s="68">
        <f t="shared" si="0"/>
        <v>1156</v>
      </c>
      <c r="E22" s="69"/>
      <c r="F22" s="70"/>
      <c r="G22" s="43"/>
      <c r="H22" s="66">
        <f t="shared" si="1"/>
        <v>0</v>
      </c>
    </row>
    <row r="23" spans="1:8" s="56" customFormat="1" ht="24.75" customHeight="1">
      <c r="A23" s="67" t="s">
        <v>42</v>
      </c>
      <c r="B23" s="66">
        <v>1003</v>
      </c>
      <c r="C23" s="68"/>
      <c r="D23" s="68">
        <f t="shared" si="0"/>
        <v>1003</v>
      </c>
      <c r="E23" s="69"/>
      <c r="F23" s="70"/>
      <c r="G23" s="43"/>
      <c r="H23" s="66">
        <f t="shared" si="1"/>
        <v>0</v>
      </c>
    </row>
    <row r="24" spans="1:8" s="56" customFormat="1" ht="24.75" customHeight="1">
      <c r="A24" s="67" t="s">
        <v>43</v>
      </c>
      <c r="B24" s="66">
        <v>46289</v>
      </c>
      <c r="C24" s="68"/>
      <c r="D24" s="68">
        <f t="shared" si="0"/>
        <v>46289</v>
      </c>
      <c r="E24" s="69"/>
      <c r="F24" s="70"/>
      <c r="G24" s="43"/>
      <c r="H24" s="66">
        <f t="shared" si="1"/>
        <v>0</v>
      </c>
    </row>
    <row r="25" spans="1:8" s="56" customFormat="1" ht="24.75" customHeight="1">
      <c r="A25" s="70" t="s">
        <v>44</v>
      </c>
      <c r="B25" s="66">
        <v>20352</v>
      </c>
      <c r="C25" s="68"/>
      <c r="D25" s="68">
        <f t="shared" si="0"/>
        <v>20352</v>
      </c>
      <c r="E25" s="75"/>
      <c r="F25" s="70"/>
      <c r="G25" s="43"/>
      <c r="H25" s="66">
        <f t="shared" si="1"/>
        <v>0</v>
      </c>
    </row>
    <row r="26" spans="1:8" s="56" customFormat="1" ht="24.75" customHeight="1">
      <c r="A26" s="64" t="s">
        <v>45</v>
      </c>
      <c r="B26" s="66"/>
      <c r="C26" s="68">
        <v>8600</v>
      </c>
      <c r="D26" s="68">
        <f t="shared" si="0"/>
        <v>8600</v>
      </c>
      <c r="E26" s="75"/>
      <c r="F26" s="70"/>
      <c r="G26" s="43"/>
      <c r="H26" s="66"/>
    </row>
    <row r="27" spans="1:8" s="56" customFormat="1" ht="24.75" customHeight="1">
      <c r="A27" s="64" t="s">
        <v>46</v>
      </c>
      <c r="B27" s="66">
        <v>30000</v>
      </c>
      <c r="C27" s="68"/>
      <c r="D27" s="68">
        <f t="shared" si="0"/>
        <v>30000</v>
      </c>
      <c r="E27" s="76"/>
      <c r="F27" s="76"/>
      <c r="G27" s="76"/>
      <c r="H27" s="66">
        <f>F27+G27</f>
        <v>0</v>
      </c>
    </row>
    <row r="28" spans="1:8" s="56" customFormat="1" ht="24.75" customHeight="1">
      <c r="A28" s="77" t="s">
        <v>47</v>
      </c>
      <c r="B28" s="65">
        <f>B27+B8+B5+B26</f>
        <v>235007</v>
      </c>
      <c r="C28" s="65">
        <f>C27+C8+C5+C26</f>
        <v>8600</v>
      </c>
      <c r="D28" s="68">
        <f t="shared" si="0"/>
        <v>243607</v>
      </c>
      <c r="E28" s="64" t="s">
        <v>48</v>
      </c>
      <c r="F28" s="78">
        <f>F5+F6</f>
        <v>235007</v>
      </c>
      <c r="G28" s="78">
        <f>G5+G6</f>
        <v>8600</v>
      </c>
      <c r="H28" s="78">
        <f>H5+H6</f>
        <v>243607</v>
      </c>
    </row>
    <row r="29" s="56" customFormat="1" ht="24.75" customHeight="1">
      <c r="E29" s="57"/>
    </row>
    <row r="30" s="56" customFormat="1" ht="27.75" customHeight="1">
      <c r="E30" s="57"/>
    </row>
    <row r="31" s="56" customFormat="1" ht="27" customHeight="1">
      <c r="E31" s="57"/>
    </row>
    <row r="32" s="56" customFormat="1" ht="24" customHeight="1">
      <c r="E32" s="57"/>
    </row>
    <row r="33" s="56" customFormat="1" ht="21.75" customHeight="1">
      <c r="E33" s="57"/>
    </row>
  </sheetData>
  <sheetProtection selectLockedCells="1" selectUnlockedCells="1"/>
  <mergeCells count="2">
    <mergeCell ref="A2:H2"/>
    <mergeCell ref="D3:E3"/>
  </mergeCells>
  <conditionalFormatting sqref="E13">
    <cfRule type="expression" priority="1" dxfId="0" stopIfTrue="1">
      <formula>g</formula>
    </cfRule>
  </conditionalFormatting>
  <printOptions/>
  <pageMargins left="0.31" right="0.28" top="1" bottom="0.67" header="0.51" footer="0.28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7">
      <selection activeCell="I14" sqref="I14"/>
    </sheetView>
  </sheetViews>
  <sheetFormatPr defaultColWidth="1.25" defaultRowHeight="14.25"/>
  <cols>
    <col min="1" max="1" width="5.75390625" style="35" customWidth="1"/>
    <col min="2" max="2" width="12.875" style="35" customWidth="1"/>
    <col min="3" max="3" width="7.25390625" style="35" customWidth="1"/>
    <col min="4" max="4" width="7.625" style="35" customWidth="1"/>
    <col min="5" max="5" width="8.75390625" style="35" customWidth="1"/>
    <col min="6" max="6" width="6.50390625" style="35" customWidth="1"/>
    <col min="7" max="7" width="17.00390625" style="35" customWidth="1"/>
    <col min="8" max="8" width="8.50390625" style="35" customWidth="1"/>
    <col min="9" max="9" width="6.625" style="36" customWidth="1"/>
    <col min="10" max="10" width="8.625" style="35" customWidth="1"/>
    <col min="11" max="239" width="1.25" style="35" customWidth="1"/>
  </cols>
  <sheetData>
    <row r="1" ht="18" customHeight="1">
      <c r="A1" s="2" t="s">
        <v>49</v>
      </c>
    </row>
    <row r="2" spans="1:10" s="35" customFormat="1" ht="39.75" customHeight="1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</row>
    <row r="3" spans="9:10" s="35" customFormat="1" ht="34.5" customHeight="1">
      <c r="I3" s="51" t="s">
        <v>2</v>
      </c>
      <c r="J3" s="52"/>
    </row>
    <row r="4" spans="1:10" s="35" customFormat="1" ht="34.5" customHeight="1">
      <c r="A4" s="38" t="s">
        <v>51</v>
      </c>
      <c r="B4" s="38" t="s">
        <v>3</v>
      </c>
      <c r="C4" s="38" t="s">
        <v>4</v>
      </c>
      <c r="D4" s="39" t="s">
        <v>5</v>
      </c>
      <c r="E4" s="39" t="s">
        <v>6</v>
      </c>
      <c r="F4" s="38" t="s">
        <v>51</v>
      </c>
      <c r="G4" s="38" t="s">
        <v>7</v>
      </c>
      <c r="H4" s="38" t="s">
        <v>4</v>
      </c>
      <c r="I4" s="38" t="s">
        <v>5</v>
      </c>
      <c r="J4" s="38" t="s">
        <v>6</v>
      </c>
    </row>
    <row r="5" spans="1:10" s="35" customFormat="1" ht="34.5" customHeight="1">
      <c r="A5" s="38" t="s">
        <v>52</v>
      </c>
      <c r="B5" s="40" t="s">
        <v>53</v>
      </c>
      <c r="C5" s="41">
        <f>SUM(C6:C8)</f>
        <v>90500</v>
      </c>
      <c r="D5" s="41">
        <f>SUM(D6:D8)</f>
        <v>0</v>
      </c>
      <c r="E5" s="41">
        <f>SUM(E6:E8)</f>
        <v>90500</v>
      </c>
      <c r="F5" s="42" t="s">
        <v>52</v>
      </c>
      <c r="G5" s="40" t="s">
        <v>54</v>
      </c>
      <c r="H5" s="41">
        <v>60500</v>
      </c>
      <c r="I5" s="41">
        <v>27800</v>
      </c>
      <c r="J5" s="41">
        <v>88300</v>
      </c>
    </row>
    <row r="6" spans="1:10" s="35" customFormat="1" ht="34.5" customHeight="1">
      <c r="A6" s="43" t="s">
        <v>55</v>
      </c>
      <c r="B6" s="44" t="s">
        <v>56</v>
      </c>
      <c r="C6" s="43">
        <v>90000</v>
      </c>
      <c r="D6" s="43"/>
      <c r="E6" s="41">
        <f aca="true" t="shared" si="0" ref="E5:E9">C6+D6</f>
        <v>90000</v>
      </c>
      <c r="F6" s="43" t="s">
        <v>55</v>
      </c>
      <c r="G6" s="44" t="s">
        <v>57</v>
      </c>
      <c r="H6" s="43">
        <f>SUM(H7:H11)</f>
        <v>60000</v>
      </c>
      <c r="I6" s="43"/>
      <c r="J6" s="43">
        <f>SUM(J7:J11)</f>
        <v>60000</v>
      </c>
    </row>
    <row r="7" spans="1:10" s="35" customFormat="1" ht="34.5" customHeight="1">
      <c r="A7" s="43" t="s">
        <v>58</v>
      </c>
      <c r="B7" s="44" t="s">
        <v>59</v>
      </c>
      <c r="C7" s="43"/>
      <c r="D7" s="43"/>
      <c r="E7" s="41">
        <f t="shared" si="0"/>
        <v>0</v>
      </c>
      <c r="F7" s="43"/>
      <c r="G7" s="45" t="s">
        <v>60</v>
      </c>
      <c r="H7" s="43">
        <v>8000</v>
      </c>
      <c r="I7" s="43"/>
      <c r="J7" s="53">
        <f aca="true" t="shared" si="1" ref="J7:J17">H7+I7</f>
        <v>8000</v>
      </c>
    </row>
    <row r="8" spans="1:10" s="35" customFormat="1" ht="34.5" customHeight="1">
      <c r="A8" s="43" t="s">
        <v>61</v>
      </c>
      <c r="B8" s="44" t="s">
        <v>62</v>
      </c>
      <c r="C8" s="43">
        <v>500</v>
      </c>
      <c r="D8" s="43"/>
      <c r="E8" s="41">
        <f t="shared" si="0"/>
        <v>500</v>
      </c>
      <c r="F8" s="43"/>
      <c r="G8" s="45" t="s">
        <v>63</v>
      </c>
      <c r="H8" s="43">
        <v>8000</v>
      </c>
      <c r="I8" s="43"/>
      <c r="J8" s="53">
        <f t="shared" si="1"/>
        <v>8000</v>
      </c>
    </row>
    <row r="9" spans="1:10" s="35" customFormat="1" ht="34.5" customHeight="1">
      <c r="A9" s="42" t="s">
        <v>64</v>
      </c>
      <c r="B9" s="46" t="s">
        <v>65</v>
      </c>
      <c r="C9" s="43"/>
      <c r="D9" s="43">
        <v>27800</v>
      </c>
      <c r="E9" s="41">
        <f t="shared" si="0"/>
        <v>27800</v>
      </c>
      <c r="F9" s="43"/>
      <c r="G9" s="45" t="s">
        <v>66</v>
      </c>
      <c r="H9" s="43">
        <v>41100</v>
      </c>
      <c r="I9" s="43"/>
      <c r="J9" s="53">
        <f t="shared" si="1"/>
        <v>41100</v>
      </c>
    </row>
    <row r="10" spans="1:10" s="35" customFormat="1" ht="34.5" customHeight="1">
      <c r="A10" s="43"/>
      <c r="B10" s="44"/>
      <c r="C10" s="43"/>
      <c r="D10" s="43"/>
      <c r="E10" s="41"/>
      <c r="F10" s="43"/>
      <c r="G10" s="45" t="s">
        <v>67</v>
      </c>
      <c r="H10" s="43">
        <v>1000</v>
      </c>
      <c r="I10" s="43"/>
      <c r="J10" s="53">
        <f t="shared" si="1"/>
        <v>1000</v>
      </c>
    </row>
    <row r="11" spans="1:10" ht="34.5" customHeight="1">
      <c r="A11" s="43"/>
      <c r="B11" s="44"/>
      <c r="C11" s="43"/>
      <c r="D11" s="43"/>
      <c r="E11" s="41"/>
      <c r="F11" s="43"/>
      <c r="G11" s="45" t="s">
        <v>68</v>
      </c>
      <c r="H11" s="43">
        <v>1900</v>
      </c>
      <c r="I11" s="43"/>
      <c r="J11" s="53">
        <f t="shared" si="1"/>
        <v>1900</v>
      </c>
    </row>
    <row r="12" spans="1:10" ht="34.5" customHeight="1">
      <c r="A12" s="43"/>
      <c r="B12" s="44"/>
      <c r="C12" s="43"/>
      <c r="D12" s="43"/>
      <c r="E12" s="41"/>
      <c r="F12" s="43" t="s">
        <v>58</v>
      </c>
      <c r="G12" s="44" t="s">
        <v>69</v>
      </c>
      <c r="H12" s="43">
        <v>500</v>
      </c>
      <c r="I12" s="54"/>
      <c r="J12" s="53">
        <f t="shared" si="1"/>
        <v>500</v>
      </c>
    </row>
    <row r="13" spans="1:10" ht="43.5" customHeight="1">
      <c r="A13" s="43"/>
      <c r="B13" s="47"/>
      <c r="C13" s="43"/>
      <c r="D13" s="43"/>
      <c r="E13" s="41"/>
      <c r="F13" s="43" t="s">
        <v>61</v>
      </c>
      <c r="G13" s="44" t="s">
        <v>70</v>
      </c>
      <c r="H13" s="43"/>
      <c r="I13" s="55">
        <v>27800</v>
      </c>
      <c r="J13" s="53">
        <f t="shared" si="1"/>
        <v>27800</v>
      </c>
    </row>
    <row r="14" spans="1:10" ht="34.5" customHeight="1">
      <c r="A14" s="42" t="s">
        <v>71</v>
      </c>
      <c r="B14" s="48" t="s">
        <v>72</v>
      </c>
      <c r="C14" s="43"/>
      <c r="D14" s="43">
        <v>5200</v>
      </c>
      <c r="E14" s="41">
        <v>5200</v>
      </c>
      <c r="F14" s="42" t="s">
        <v>64</v>
      </c>
      <c r="G14" s="49" t="s">
        <v>73</v>
      </c>
      <c r="H14" s="43">
        <f>SUM(H15:H16)</f>
        <v>0</v>
      </c>
      <c r="I14" s="43">
        <f>SUM(I15:I16)</f>
        <v>5200</v>
      </c>
      <c r="J14" s="53">
        <f t="shared" si="1"/>
        <v>5200</v>
      </c>
    </row>
    <row r="15" spans="1:10" ht="21" customHeight="1">
      <c r="A15" s="42"/>
      <c r="B15" s="48"/>
      <c r="C15" s="43"/>
      <c r="D15" s="43"/>
      <c r="E15" s="41"/>
      <c r="F15" s="43" t="s">
        <v>55</v>
      </c>
      <c r="G15" s="44" t="s">
        <v>74</v>
      </c>
      <c r="H15" s="43"/>
      <c r="I15" s="55">
        <v>4000</v>
      </c>
      <c r="J15" s="53">
        <f t="shared" si="1"/>
        <v>4000</v>
      </c>
    </row>
    <row r="16" spans="1:10" ht="15">
      <c r="A16" s="42"/>
      <c r="B16" s="48"/>
      <c r="C16" s="43"/>
      <c r="D16" s="43"/>
      <c r="E16" s="41"/>
      <c r="F16" s="43" t="s">
        <v>58</v>
      </c>
      <c r="G16" s="44" t="s">
        <v>75</v>
      </c>
      <c r="H16" s="43"/>
      <c r="I16" s="55">
        <v>1200</v>
      </c>
      <c r="J16" s="53">
        <f t="shared" si="1"/>
        <v>1200</v>
      </c>
    </row>
    <row r="17" spans="1:10" ht="15">
      <c r="A17" s="42"/>
      <c r="B17" s="48"/>
      <c r="C17" s="43"/>
      <c r="D17" s="43"/>
      <c r="E17" s="41"/>
      <c r="F17" s="42" t="s">
        <v>71</v>
      </c>
      <c r="G17" s="40" t="s">
        <v>76</v>
      </c>
      <c r="H17" s="50">
        <v>30000</v>
      </c>
      <c r="I17" s="43"/>
      <c r="J17" s="53">
        <f t="shared" si="1"/>
        <v>30000</v>
      </c>
    </row>
    <row r="18" spans="1:10" ht="15">
      <c r="A18" s="43"/>
      <c r="B18" s="42" t="s">
        <v>77</v>
      </c>
      <c r="C18" s="43">
        <f>C14+C9+C5</f>
        <v>90500</v>
      </c>
      <c r="D18" s="43">
        <f>D14+D9+D5</f>
        <v>33000</v>
      </c>
      <c r="E18" s="43">
        <f>E14+E9+E5</f>
        <v>123500</v>
      </c>
      <c r="F18" s="43"/>
      <c r="G18" s="42" t="s">
        <v>78</v>
      </c>
      <c r="H18" s="43">
        <f>H17+H14+H5</f>
        <v>90500</v>
      </c>
      <c r="I18" s="43">
        <f>I17+I14+I5</f>
        <v>33000</v>
      </c>
      <c r="J18" s="43">
        <f>J17+J14+J5</f>
        <v>123500</v>
      </c>
    </row>
  </sheetData>
  <sheetProtection selectLockedCells="1" selectUnlockedCells="1"/>
  <mergeCells count="2">
    <mergeCell ref="A2:J2"/>
    <mergeCell ref="I3:J3"/>
  </mergeCells>
  <printOptions/>
  <pageMargins left="0.28" right="0.31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4">
      <selection activeCell="F19" sqref="F19"/>
    </sheetView>
  </sheetViews>
  <sheetFormatPr defaultColWidth="8.75390625" defaultRowHeight="14.25"/>
  <cols>
    <col min="1" max="1" width="8.125" style="19" customWidth="1"/>
    <col min="2" max="2" width="12.125" style="20" customWidth="1"/>
    <col min="3" max="3" width="21.875" style="19" customWidth="1"/>
    <col min="4" max="4" width="15.25390625" style="19" customWidth="1"/>
    <col min="5" max="5" width="8.50390625" style="21" customWidth="1"/>
    <col min="6" max="6" width="13.875" style="19" customWidth="1"/>
    <col min="7" max="16384" width="8.75390625" style="19" customWidth="1"/>
  </cols>
  <sheetData>
    <row r="1" ht="15">
      <c r="A1" s="2" t="s">
        <v>79</v>
      </c>
    </row>
    <row r="2" spans="1:6" s="19" customFormat="1" ht="40.5" customHeight="1">
      <c r="A2" s="22" t="s">
        <v>80</v>
      </c>
      <c r="B2" s="22"/>
      <c r="C2" s="22"/>
      <c r="D2" s="22"/>
      <c r="E2" s="22"/>
      <c r="F2" s="22"/>
    </row>
    <row r="3" s="19" customFormat="1" ht="22.5" customHeight="1">
      <c r="E3" s="21" t="s">
        <v>2</v>
      </c>
    </row>
    <row r="4" spans="1:6" s="19" customFormat="1" ht="34.5" customHeight="1">
      <c r="A4" s="11" t="s">
        <v>51</v>
      </c>
      <c r="B4" s="4" t="s">
        <v>81</v>
      </c>
      <c r="C4" s="4" t="s">
        <v>82</v>
      </c>
      <c r="D4" s="4" t="s">
        <v>83</v>
      </c>
      <c r="E4" s="4" t="s">
        <v>84</v>
      </c>
      <c r="F4" s="4" t="s">
        <v>85</v>
      </c>
    </row>
    <row r="5" spans="1:6" s="19" customFormat="1" ht="34.5" customHeight="1">
      <c r="A5" s="11">
        <v>1</v>
      </c>
      <c r="B5" s="4" t="s">
        <v>86</v>
      </c>
      <c r="C5" s="23" t="s">
        <v>87</v>
      </c>
      <c r="D5" s="15" t="s">
        <v>88</v>
      </c>
      <c r="E5" s="11">
        <v>21401</v>
      </c>
      <c r="F5" s="4">
        <v>400</v>
      </c>
    </row>
    <row r="6" spans="1:6" s="19" customFormat="1" ht="34.5" customHeight="1">
      <c r="A6" s="11">
        <f aca="true" t="shared" si="0" ref="A6:A11">A5+1</f>
        <v>2</v>
      </c>
      <c r="B6" s="4" t="s">
        <v>86</v>
      </c>
      <c r="C6" s="23" t="s">
        <v>89</v>
      </c>
      <c r="D6" s="15" t="s">
        <v>88</v>
      </c>
      <c r="E6" s="4">
        <v>21104</v>
      </c>
      <c r="F6" s="4">
        <v>1000</v>
      </c>
    </row>
    <row r="7" spans="1:6" s="19" customFormat="1" ht="34.5" customHeight="1">
      <c r="A7" s="11">
        <f t="shared" si="0"/>
        <v>3</v>
      </c>
      <c r="B7" s="4" t="s">
        <v>86</v>
      </c>
      <c r="C7" s="23" t="s">
        <v>90</v>
      </c>
      <c r="D7" s="15" t="s">
        <v>88</v>
      </c>
      <c r="E7" s="4">
        <v>21301</v>
      </c>
      <c r="F7" s="4">
        <v>900</v>
      </c>
    </row>
    <row r="8" spans="1:6" s="19" customFormat="1" ht="34.5" customHeight="1">
      <c r="A8" s="11">
        <f t="shared" si="0"/>
        <v>4</v>
      </c>
      <c r="B8" s="4" t="s">
        <v>86</v>
      </c>
      <c r="C8" s="14" t="s">
        <v>91</v>
      </c>
      <c r="D8" s="15" t="s">
        <v>88</v>
      </c>
      <c r="E8" s="11">
        <v>21401</v>
      </c>
      <c r="F8" s="24">
        <v>320</v>
      </c>
    </row>
    <row r="9" spans="1:6" s="19" customFormat="1" ht="34.5" customHeight="1">
      <c r="A9" s="11">
        <f t="shared" si="0"/>
        <v>5</v>
      </c>
      <c r="B9" s="4" t="s">
        <v>86</v>
      </c>
      <c r="C9" s="14" t="s">
        <v>92</v>
      </c>
      <c r="D9" s="15" t="s">
        <v>88</v>
      </c>
      <c r="E9" s="4">
        <v>21104</v>
      </c>
      <c r="F9" s="24">
        <v>480</v>
      </c>
    </row>
    <row r="10" spans="1:6" s="19" customFormat="1" ht="34.5" customHeight="1">
      <c r="A10" s="11">
        <f t="shared" si="0"/>
        <v>6</v>
      </c>
      <c r="B10" s="4" t="s">
        <v>86</v>
      </c>
      <c r="C10" s="25" t="s">
        <v>93</v>
      </c>
      <c r="D10" s="15" t="s">
        <v>88</v>
      </c>
      <c r="E10" s="11">
        <v>21401</v>
      </c>
      <c r="F10" s="24">
        <v>2100</v>
      </c>
    </row>
    <row r="11" spans="1:6" s="19" customFormat="1" ht="34.5" customHeight="1">
      <c r="A11" s="11">
        <f t="shared" si="0"/>
        <v>7</v>
      </c>
      <c r="B11" s="4" t="s">
        <v>86</v>
      </c>
      <c r="C11" s="26" t="s">
        <v>94</v>
      </c>
      <c r="D11" s="15" t="s">
        <v>88</v>
      </c>
      <c r="E11" s="15">
        <v>21103</v>
      </c>
      <c r="F11" s="24">
        <v>1400</v>
      </c>
    </row>
    <row r="12" spans="1:6" s="19" customFormat="1" ht="34.5" customHeight="1">
      <c r="A12" s="11">
        <v>8</v>
      </c>
      <c r="B12" s="4" t="s">
        <v>86</v>
      </c>
      <c r="C12" s="26" t="s">
        <v>95</v>
      </c>
      <c r="D12" s="15" t="s">
        <v>88</v>
      </c>
      <c r="E12" s="15">
        <v>21302</v>
      </c>
      <c r="F12" s="24">
        <v>2000</v>
      </c>
    </row>
    <row r="13" spans="1:6" ht="34.5" customHeight="1">
      <c r="A13" s="11"/>
      <c r="B13" s="16"/>
      <c r="C13" s="27"/>
      <c r="D13" s="28" t="s">
        <v>96</v>
      </c>
      <c r="E13" s="29"/>
      <c r="F13" s="11">
        <f>SUM(F5:F12)</f>
        <v>8600</v>
      </c>
    </row>
    <row r="14" spans="1:6" s="19" customFormat="1" ht="34.5" customHeight="1">
      <c r="A14" s="11">
        <v>9</v>
      </c>
      <c r="B14" s="4" t="s">
        <v>97</v>
      </c>
      <c r="C14" s="30" t="s">
        <v>98</v>
      </c>
      <c r="D14" s="15" t="s">
        <v>99</v>
      </c>
      <c r="E14" s="15">
        <v>22904</v>
      </c>
      <c r="F14" s="31">
        <v>8000</v>
      </c>
    </row>
    <row r="15" spans="1:6" s="19" customFormat="1" ht="34.5" customHeight="1">
      <c r="A15" s="11">
        <f>A14+1</f>
        <v>10</v>
      </c>
      <c r="B15" s="4" t="s">
        <v>97</v>
      </c>
      <c r="C15" s="30" t="s">
        <v>100</v>
      </c>
      <c r="D15" s="15" t="s">
        <v>99</v>
      </c>
      <c r="E15" s="15">
        <v>22904</v>
      </c>
      <c r="F15" s="31">
        <v>2000</v>
      </c>
    </row>
    <row r="16" spans="1:6" s="19" customFormat="1" ht="34.5" customHeight="1">
      <c r="A16" s="11">
        <f>A15+1</f>
        <v>11</v>
      </c>
      <c r="B16" s="4" t="s">
        <v>97</v>
      </c>
      <c r="C16" s="30" t="s">
        <v>101</v>
      </c>
      <c r="D16" s="15" t="s">
        <v>99</v>
      </c>
      <c r="E16" s="15">
        <v>22904</v>
      </c>
      <c r="F16" s="31">
        <v>5000</v>
      </c>
    </row>
    <row r="17" spans="1:6" s="19" customFormat="1" ht="34.5" customHeight="1">
      <c r="A17" s="11">
        <v>12</v>
      </c>
      <c r="B17" s="4" t="s">
        <v>97</v>
      </c>
      <c r="C17" s="30" t="s">
        <v>102</v>
      </c>
      <c r="D17" s="15" t="s">
        <v>99</v>
      </c>
      <c r="E17" s="15">
        <v>22904</v>
      </c>
      <c r="F17" s="31">
        <v>3000</v>
      </c>
    </row>
    <row r="18" spans="1:6" s="19" customFormat="1" ht="34.5" customHeight="1">
      <c r="A18" s="11">
        <v>13</v>
      </c>
      <c r="B18" s="4" t="s">
        <v>97</v>
      </c>
      <c r="C18" s="32" t="s">
        <v>101</v>
      </c>
      <c r="D18" s="15" t="s">
        <v>99</v>
      </c>
      <c r="E18" s="15">
        <v>22904</v>
      </c>
      <c r="F18" s="31">
        <v>5000</v>
      </c>
    </row>
    <row r="19" spans="1:6" s="19" customFormat="1" ht="54" customHeight="1">
      <c r="A19" s="11">
        <f>A18+1</f>
        <v>14</v>
      </c>
      <c r="B19" s="4" t="s">
        <v>97</v>
      </c>
      <c r="C19" s="32" t="s">
        <v>103</v>
      </c>
      <c r="D19" s="15" t="s">
        <v>99</v>
      </c>
      <c r="E19" s="15">
        <v>22904</v>
      </c>
      <c r="F19" s="31">
        <v>4800</v>
      </c>
    </row>
    <row r="20" spans="1:6" s="19" customFormat="1" ht="34.5" customHeight="1">
      <c r="A20" s="11"/>
      <c r="B20" s="4"/>
      <c r="C20" s="15"/>
      <c r="D20" s="28" t="s">
        <v>104</v>
      </c>
      <c r="E20" s="15"/>
      <c r="F20" s="33">
        <v>27800</v>
      </c>
    </row>
    <row r="21" spans="1:6" ht="36" customHeight="1">
      <c r="A21" s="27"/>
      <c r="B21" s="16"/>
      <c r="C21" s="27"/>
      <c r="D21" s="34" t="s">
        <v>105</v>
      </c>
      <c r="E21" s="29"/>
      <c r="F21" s="29">
        <f>F20+F13</f>
        <v>36400</v>
      </c>
    </row>
  </sheetData>
  <sheetProtection selectLockedCells="1" selectUnlockedCells="1"/>
  <mergeCells count="1">
    <mergeCell ref="A2:F2"/>
  </mergeCells>
  <printOptions/>
  <pageMargins left="0.35" right="0.11999999999999998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C5" sqref="C5"/>
    </sheetView>
  </sheetViews>
  <sheetFormatPr defaultColWidth="8.75390625" defaultRowHeight="14.25"/>
  <cols>
    <col min="1" max="1" width="5.75390625" style="1" customWidth="1"/>
    <col min="2" max="2" width="13.00390625" style="1" customWidth="1"/>
    <col min="3" max="3" width="20.75390625" style="1" customWidth="1"/>
    <col min="4" max="4" width="9.50390625" style="1" customWidth="1"/>
    <col min="5" max="16384" width="8.75390625" style="1" customWidth="1"/>
  </cols>
  <sheetData>
    <row r="1" ht="15">
      <c r="A1" s="2" t="s">
        <v>106</v>
      </c>
    </row>
    <row r="2" spans="1:6" s="1" customFormat="1" ht="33.75" customHeight="1">
      <c r="A2" s="9" t="s">
        <v>107</v>
      </c>
      <c r="B2" s="9"/>
      <c r="C2" s="9"/>
      <c r="D2" s="9"/>
      <c r="E2" s="9"/>
      <c r="F2" s="9"/>
    </row>
    <row r="4" s="1" customFormat="1" ht="15">
      <c r="E4" s="10" t="s">
        <v>2</v>
      </c>
    </row>
    <row r="5" spans="1:6" ht="30" customHeight="1">
      <c r="A5" s="11" t="s">
        <v>51</v>
      </c>
      <c r="B5" s="4" t="s">
        <v>81</v>
      </c>
      <c r="C5" s="4" t="s">
        <v>82</v>
      </c>
      <c r="D5" s="4" t="s">
        <v>83</v>
      </c>
      <c r="E5" s="4" t="s">
        <v>84</v>
      </c>
      <c r="F5" s="4" t="s">
        <v>85</v>
      </c>
    </row>
    <row r="6" spans="1:6" ht="30" customHeight="1">
      <c r="A6" s="12">
        <v>1</v>
      </c>
      <c r="B6" s="13" t="s">
        <v>108</v>
      </c>
      <c r="C6" s="14" t="s">
        <v>109</v>
      </c>
      <c r="D6" s="15" t="s">
        <v>99</v>
      </c>
      <c r="E6" s="16">
        <v>23401</v>
      </c>
      <c r="F6" s="17">
        <v>2000</v>
      </c>
    </row>
    <row r="7" spans="1:6" ht="30" customHeight="1">
      <c r="A7" s="12">
        <v>2</v>
      </c>
      <c r="B7" s="13" t="s">
        <v>108</v>
      </c>
      <c r="C7" s="14" t="s">
        <v>110</v>
      </c>
      <c r="D7" s="15" t="s">
        <v>99</v>
      </c>
      <c r="E7" s="16">
        <v>23401</v>
      </c>
      <c r="F7" s="17">
        <v>2000</v>
      </c>
    </row>
    <row r="8" spans="1:6" ht="30" customHeight="1">
      <c r="A8" s="12">
        <v>3</v>
      </c>
      <c r="B8" s="13" t="s">
        <v>108</v>
      </c>
      <c r="C8" s="14" t="s">
        <v>111</v>
      </c>
      <c r="D8" s="15" t="s">
        <v>99</v>
      </c>
      <c r="E8" s="16">
        <v>23402</v>
      </c>
      <c r="F8" s="17">
        <v>500</v>
      </c>
    </row>
    <row r="9" spans="1:6" ht="30" customHeight="1">
      <c r="A9" s="12">
        <v>4</v>
      </c>
      <c r="B9" s="13" t="s">
        <v>108</v>
      </c>
      <c r="C9" s="14" t="s">
        <v>112</v>
      </c>
      <c r="D9" s="15" t="s">
        <v>99</v>
      </c>
      <c r="E9" s="16">
        <v>23402</v>
      </c>
      <c r="F9" s="17">
        <v>700</v>
      </c>
    </row>
    <row r="10" spans="1:6" ht="30" customHeight="1">
      <c r="A10" s="16"/>
      <c r="B10" s="16"/>
      <c r="C10" s="18" t="s">
        <v>105</v>
      </c>
      <c r="D10" s="16"/>
      <c r="E10" s="16"/>
      <c r="F10" s="16">
        <f>SUM(F6:F9)</f>
        <v>5200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workbookViewId="0" topLeftCell="A10">
      <selection activeCell="C9" sqref="C9"/>
    </sheetView>
  </sheetViews>
  <sheetFormatPr defaultColWidth="8.75390625" defaultRowHeight="14.25"/>
  <cols>
    <col min="1" max="1" width="32.25390625" style="1" customWidth="1"/>
    <col min="2" max="2" width="11.875" style="1" customWidth="1"/>
    <col min="3" max="3" width="20.25390625" style="1" customWidth="1"/>
    <col min="4" max="16384" width="8.75390625" style="1" customWidth="1"/>
  </cols>
  <sheetData>
    <row r="1" ht="15">
      <c r="A1" s="2" t="s">
        <v>113</v>
      </c>
    </row>
    <row r="2" spans="1:3" s="1" customFormat="1" ht="30" customHeight="1">
      <c r="A2" s="3" t="s">
        <v>114</v>
      </c>
      <c r="B2" s="3"/>
      <c r="C2" s="3"/>
    </row>
    <row r="4" s="1" customFormat="1" ht="15">
      <c r="C4" s="1" t="s">
        <v>2</v>
      </c>
    </row>
    <row r="5" spans="1:3" s="1" customFormat="1" ht="30" customHeight="1">
      <c r="A5" s="4" t="s">
        <v>82</v>
      </c>
      <c r="B5" s="5" t="s">
        <v>115</v>
      </c>
      <c r="C5" s="6" t="s">
        <v>116</v>
      </c>
    </row>
    <row r="6" spans="1:3" s="1" customFormat="1" ht="30" customHeight="1">
      <c r="A6" s="7" t="s">
        <v>117</v>
      </c>
      <c r="B6" s="8">
        <v>2971</v>
      </c>
      <c r="C6" s="7" t="s">
        <v>118</v>
      </c>
    </row>
    <row r="7" spans="1:3" s="1" customFormat="1" ht="30" customHeight="1">
      <c r="A7" s="7" t="s">
        <v>119</v>
      </c>
      <c r="B7" s="8">
        <v>222</v>
      </c>
      <c r="C7" s="7" t="s">
        <v>120</v>
      </c>
    </row>
    <row r="8" spans="1:3" s="1" customFormat="1" ht="30" customHeight="1">
      <c r="A8" s="7" t="s">
        <v>121</v>
      </c>
      <c r="B8" s="8">
        <v>300</v>
      </c>
      <c r="C8" s="7" t="s">
        <v>122</v>
      </c>
    </row>
    <row r="9" spans="1:3" s="1" customFormat="1" ht="30" customHeight="1">
      <c r="A9" s="7" t="s">
        <v>123</v>
      </c>
      <c r="B9" s="8">
        <v>1530</v>
      </c>
      <c r="C9" s="7" t="s">
        <v>124</v>
      </c>
    </row>
    <row r="10" spans="1:3" s="1" customFormat="1" ht="30" customHeight="1">
      <c r="A10" s="7" t="s">
        <v>125</v>
      </c>
      <c r="B10" s="8">
        <v>1500</v>
      </c>
      <c r="C10" s="7" t="s">
        <v>126</v>
      </c>
    </row>
    <row r="11" spans="1:3" s="1" customFormat="1" ht="30" customHeight="1">
      <c r="A11" s="7" t="s">
        <v>127</v>
      </c>
      <c r="B11" s="8">
        <v>1200</v>
      </c>
      <c r="C11" s="7" t="s">
        <v>126</v>
      </c>
    </row>
    <row r="12" spans="1:3" s="1" customFormat="1" ht="30" customHeight="1">
      <c r="A12" s="7" t="s">
        <v>128</v>
      </c>
      <c r="B12" s="8">
        <v>1999</v>
      </c>
      <c r="C12" s="7" t="s">
        <v>129</v>
      </c>
    </row>
    <row r="13" spans="1:3" s="1" customFormat="1" ht="30" customHeight="1">
      <c r="A13" s="7" t="s">
        <v>130</v>
      </c>
      <c r="B13" s="8">
        <v>500</v>
      </c>
      <c r="C13" s="7" t="s">
        <v>131</v>
      </c>
    </row>
    <row r="14" spans="1:3" s="1" customFormat="1" ht="30" customHeight="1">
      <c r="A14" s="7" t="s">
        <v>132</v>
      </c>
      <c r="B14" s="8">
        <v>327</v>
      </c>
      <c r="C14" s="7" t="s">
        <v>133</v>
      </c>
    </row>
    <row r="15" spans="1:3" s="1" customFormat="1" ht="30" customHeight="1">
      <c r="A15" s="7" t="s">
        <v>134</v>
      </c>
      <c r="B15" s="8">
        <v>2441</v>
      </c>
      <c r="C15" s="7" t="s">
        <v>135</v>
      </c>
    </row>
    <row r="16" spans="1:3" s="1" customFormat="1" ht="30" customHeight="1">
      <c r="A16" s="7" t="s">
        <v>136</v>
      </c>
      <c r="B16" s="8">
        <v>217</v>
      </c>
      <c r="C16" s="7" t="s">
        <v>137</v>
      </c>
    </row>
    <row r="17" spans="1:3" s="1" customFormat="1" ht="30" customHeight="1">
      <c r="A17" s="8"/>
      <c r="B17" s="8">
        <f>SUM(B6:B16)</f>
        <v>13207</v>
      </c>
      <c r="C17" s="8"/>
    </row>
  </sheetData>
  <sheetProtection/>
  <mergeCells count="1">
    <mergeCell ref="A2:C2"/>
  </mergeCells>
  <printOptions/>
  <pageMargins left="1.2201388888888889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2014-11-27T07:55:36Z</cp:lastPrinted>
  <dcterms:created xsi:type="dcterms:W3CDTF">2014-10-29T03:30:41Z</dcterms:created>
  <dcterms:modified xsi:type="dcterms:W3CDTF">2020-12-08T02:36:07Z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