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944" activeTab="2"/>
  </bookViews>
  <sheets>
    <sheet name="一般" sheetId="1" r:id="rId1"/>
    <sheet name="基金" sheetId="2" r:id="rId2"/>
    <sheet name="债券" sheetId="3" r:id="rId3"/>
  </sheets>
  <definedNames>
    <definedName name="g">#N/A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26200+16984</t>
        </r>
      </text>
    </comment>
    <comment ref="G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2506+15159</t>
        </r>
      </text>
    </comment>
    <comment ref="B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1006+150</t>
        </r>
      </text>
    </comment>
    <comment ref="B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333+85+36+47</t>
        </r>
      </text>
    </comment>
  </commentList>
</comments>
</file>

<file path=xl/sharedStrings.xml><?xml version="1.0" encoding="utf-8"?>
<sst xmlns="http://schemas.openxmlformats.org/spreadsheetml/2006/main" count="146" uniqueCount="107">
  <si>
    <t>附件1:</t>
  </si>
  <si>
    <t>衡山县2019年一般公共预算收支平衡调整计划表</t>
  </si>
  <si>
    <t>单位：万元</t>
  </si>
  <si>
    <t>收入项目</t>
  </si>
  <si>
    <t>2019年预算数</t>
  </si>
  <si>
    <t>2019年变动数</t>
  </si>
  <si>
    <t>2019年调整预算数</t>
  </si>
  <si>
    <t>支出项目</t>
  </si>
  <si>
    <t>一、一般预算收入</t>
  </si>
  <si>
    <t>一、一般预算支出</t>
  </si>
  <si>
    <t>税收收入</t>
  </si>
  <si>
    <t>二、上解上级支出</t>
  </si>
  <si>
    <t>非税收入</t>
  </si>
  <si>
    <t>所得税及三小税定额上解</t>
  </si>
  <si>
    <t>二、上级补助收入</t>
  </si>
  <si>
    <t>农业税价差上解</t>
  </si>
  <si>
    <t>(一)返还性收入</t>
  </si>
  <si>
    <t>乡镇财政管理经费上划</t>
  </si>
  <si>
    <t>两税返还</t>
  </si>
  <si>
    <t>中央借款（上年数）</t>
  </si>
  <si>
    <t>所得税返还</t>
  </si>
  <si>
    <t>向中央作贡献（上年数）</t>
  </si>
  <si>
    <t>成品油价格和税费改革税收返还</t>
  </si>
  <si>
    <t>税务经费基数划转上解（上年数）</t>
  </si>
  <si>
    <t>省财政体制改革定增值税营业税基数返还</t>
  </si>
  <si>
    <t>地方政府债券发行费扣缴（上年数）</t>
  </si>
  <si>
    <t>城镇土地使用税基数返还</t>
  </si>
  <si>
    <t>省垫付粮食风险基金和新增粮食财务挂帐贴息上解（上年数）</t>
  </si>
  <si>
    <t>营改增体制调整税收返还收入</t>
  </si>
  <si>
    <t>工商药检测部门体制上划</t>
  </si>
  <si>
    <t>(二)一般性转移支付补助</t>
  </si>
  <si>
    <t>地方教育附加上解</t>
  </si>
  <si>
    <t>1、可分配的一般性转移支付</t>
  </si>
  <si>
    <t>对口支援新疆西藏</t>
  </si>
  <si>
    <t>调资补助</t>
  </si>
  <si>
    <t>其他上解</t>
  </si>
  <si>
    <t>农村税费改革补助</t>
  </si>
  <si>
    <t>均衡性转移支付</t>
  </si>
  <si>
    <t>县级基本财力保障机制奖补</t>
  </si>
  <si>
    <t>企事业单位划转基数补助</t>
  </si>
  <si>
    <t>其他补助</t>
  </si>
  <si>
    <t>2、特定用途的一般性转移支付</t>
  </si>
  <si>
    <t>（三）专项转移支付补助</t>
  </si>
  <si>
    <t>三、债务转贷收入</t>
  </si>
  <si>
    <t>四、调入资金</t>
  </si>
  <si>
    <t>五、收入合计</t>
  </si>
  <si>
    <t>三、支出合计</t>
  </si>
  <si>
    <t>附件2:</t>
  </si>
  <si>
    <t>衡山县2019年政府性基金预算收支平衡调整计划表</t>
  </si>
  <si>
    <t>序号</t>
  </si>
  <si>
    <t>一、</t>
  </si>
  <si>
    <t>政府性基金收入</t>
  </si>
  <si>
    <t>政府性基金支出</t>
  </si>
  <si>
    <t>（一）</t>
  </si>
  <si>
    <t>国有土地使用权出让收入</t>
  </si>
  <si>
    <t>国有土地使用权出让收入及对应专项债务收入安排的支出</t>
  </si>
  <si>
    <t>（二）</t>
  </si>
  <si>
    <t>国有土地收益基金收入</t>
  </si>
  <si>
    <t>征地和拆迁补偿支出</t>
  </si>
  <si>
    <t>（三）</t>
  </si>
  <si>
    <t>城市基础设施配套费收入</t>
  </si>
  <si>
    <t>土地开发支出</t>
  </si>
  <si>
    <t>二、</t>
  </si>
  <si>
    <t>地方政府专项债务转贷收入</t>
  </si>
  <si>
    <t>城市建设支出</t>
  </si>
  <si>
    <t>补助被征地农民支出</t>
  </si>
  <si>
    <t>其他国有土地使用权出让收入安排的支出</t>
  </si>
  <si>
    <t>国有土地收益基金及对应专项债务收入安排的支出</t>
  </si>
  <si>
    <t>城市基础设施配套费及对应专项债务收入安排的支出</t>
  </si>
  <si>
    <t>调出资金</t>
  </si>
  <si>
    <t>本年收入合计</t>
  </si>
  <si>
    <t>本年支出合计</t>
  </si>
  <si>
    <t>附件3:</t>
  </si>
  <si>
    <t>衡山县2019年地方新增债券资金安排明细表</t>
  </si>
  <si>
    <t>债券类型</t>
  </si>
  <si>
    <t>项目类别</t>
  </si>
  <si>
    <t>项目名称</t>
  </si>
  <si>
    <t>资金性质</t>
  </si>
  <si>
    <t>科目代码</t>
  </si>
  <si>
    <t>金  额</t>
  </si>
  <si>
    <t>一般债券</t>
  </si>
  <si>
    <t>教育</t>
  </si>
  <si>
    <t>化解大班额</t>
  </si>
  <si>
    <t>一般公共预算</t>
  </si>
  <si>
    <t>农村公路建设</t>
  </si>
  <si>
    <t>自然村通组路</t>
  </si>
  <si>
    <t>生态环保</t>
  </si>
  <si>
    <t>垃圾处理（外贷）</t>
  </si>
  <si>
    <t>基础设施建设</t>
  </si>
  <si>
    <t>人防设施建设</t>
  </si>
  <si>
    <t>社会保障</t>
  </si>
  <si>
    <t>敬老院维修改造</t>
  </si>
  <si>
    <t>公路建设</t>
  </si>
  <si>
    <t>高速公路附属工程建设</t>
  </si>
  <si>
    <t>水利建设</t>
  </si>
  <si>
    <t>农田水利建设</t>
  </si>
  <si>
    <t>一般公共预算小计</t>
  </si>
  <si>
    <t>专项债券</t>
  </si>
  <si>
    <t>市政建设</t>
  </si>
  <si>
    <t>污水处理(两供两治）</t>
  </si>
  <si>
    <t>政府性基金预算</t>
  </si>
  <si>
    <t>保障性住房</t>
  </si>
  <si>
    <t>棚户区改造</t>
  </si>
  <si>
    <t>土地储备</t>
  </si>
  <si>
    <t>园区配套建设</t>
  </si>
  <si>
    <t>政府性基金预算小计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</si>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</sst>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1" fillId="11" borderId="7" applyNumberFormat="0" applyAlignment="0" applyProtection="0"/>
    <xf numFmtId="0" fontId="1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6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4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NumberFormat="1" applyFont="1" applyFill="1" applyBorder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inden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Alignment="1">
      <alignment horizontal="left"/>
    </xf>
    <xf numFmtId="14" fontId="10" fillId="0" borderId="0" xfId="0" applyNumberFormat="1" applyFont="1" applyFill="1" applyAlignment="1">
      <alignment horizontal="left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indent="1"/>
    </xf>
    <xf numFmtId="1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left" vertical="center" indent="1"/>
    </xf>
    <xf numFmtId="0" fontId="38" fillId="25" borderId="10" xfId="0" applyNumberFormat="1" applyFont="1" applyFill="1" applyBorder="1" applyAlignment="1">
      <alignment horizontal="left" vertical="center" wrapText="1" indent="1" shrinkToFit="1"/>
    </xf>
    <xf numFmtId="0" fontId="39" fillId="25" borderId="10" xfId="65" applyNumberFormat="1" applyFont="1" applyFill="1" applyBorder="1" applyAlignment="1">
      <alignment horizontal="left" vertical="center" wrapText="1" indent="1"/>
      <protection/>
    </xf>
    <xf numFmtId="0" fontId="10" fillId="0" borderId="10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_附表一" xfId="64"/>
    <cellStyle name="常规_2011年全省结算汇总表2012(1).03.28定稿" xfId="65"/>
    <cellStyle name="常规_99预算" xfId="66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0">
      <selection activeCell="H5" sqref="H5"/>
    </sheetView>
  </sheetViews>
  <sheetFormatPr defaultColWidth="9.00390625" defaultRowHeight="14.25"/>
  <cols>
    <col min="1" max="1" width="23.625" style="31" customWidth="1"/>
    <col min="2" max="2" width="7.75390625" style="31" customWidth="1"/>
    <col min="3" max="3" width="8.00390625" style="31" customWidth="1"/>
    <col min="4" max="4" width="7.875" style="31" customWidth="1"/>
    <col min="5" max="5" width="21.375" style="32" customWidth="1"/>
    <col min="6" max="6" width="6.75390625" style="31" customWidth="1"/>
    <col min="7" max="7" width="6.25390625" style="31" customWidth="1"/>
    <col min="8" max="8" width="7.375" style="31" customWidth="1"/>
    <col min="9" max="16384" width="9.00390625" style="31" customWidth="1"/>
  </cols>
  <sheetData>
    <row r="1" spans="1:5" s="31" customFormat="1" ht="14.25">
      <c r="A1" s="3" t="s">
        <v>0</v>
      </c>
      <c r="E1" s="32"/>
    </row>
    <row r="2" spans="1:8" s="31" customFormat="1" ht="33.75" customHeight="1">
      <c r="A2" s="33" t="s">
        <v>1</v>
      </c>
      <c r="B2" s="33"/>
      <c r="C2" s="33"/>
      <c r="D2" s="33"/>
      <c r="E2" s="34"/>
      <c r="F2" s="33"/>
      <c r="G2" s="33"/>
      <c r="H2" s="33"/>
    </row>
    <row r="3" spans="1:7" s="31" customFormat="1" ht="22.5" customHeight="1">
      <c r="A3" s="35"/>
      <c r="B3" s="35"/>
      <c r="C3" s="35"/>
      <c r="D3" s="36"/>
      <c r="E3" s="37"/>
      <c r="G3" s="35" t="s">
        <v>2</v>
      </c>
    </row>
    <row r="4" spans="1:8" s="31" customFormat="1" ht="42" customHeight="1">
      <c r="A4" s="16" t="s">
        <v>3</v>
      </c>
      <c r="B4" s="38" t="s">
        <v>4</v>
      </c>
      <c r="C4" s="17" t="s">
        <v>5</v>
      </c>
      <c r="D4" s="17" t="s">
        <v>6</v>
      </c>
      <c r="E4" s="38" t="s">
        <v>7</v>
      </c>
      <c r="F4" s="16" t="s">
        <v>4</v>
      </c>
      <c r="G4" s="16" t="s">
        <v>5</v>
      </c>
      <c r="H4" s="16" t="s">
        <v>6</v>
      </c>
    </row>
    <row r="5" spans="1:8" s="31" customFormat="1" ht="24.75" customHeight="1">
      <c r="A5" s="39" t="s">
        <v>8</v>
      </c>
      <c r="B5" s="40">
        <f>B6+B7</f>
        <v>67323</v>
      </c>
      <c r="C5" s="40">
        <f>C6+C7</f>
        <v>0</v>
      </c>
      <c r="D5" s="40">
        <f>D6+D7</f>
        <v>67323</v>
      </c>
      <c r="E5" s="39" t="s">
        <v>9</v>
      </c>
      <c r="F5" s="41">
        <v>225660</v>
      </c>
      <c r="G5" s="26">
        <v>8100</v>
      </c>
      <c r="H5" s="41">
        <f>F5+G5</f>
        <v>233760</v>
      </c>
    </row>
    <row r="6" spans="1:8" s="31" customFormat="1" ht="24.75" customHeight="1">
      <c r="A6" s="42" t="s">
        <v>10</v>
      </c>
      <c r="B6" s="41">
        <v>46940</v>
      </c>
      <c r="C6" s="43"/>
      <c r="D6" s="43">
        <f aca="true" t="shared" si="0" ref="D6:D28">B6+C6</f>
        <v>46940</v>
      </c>
      <c r="E6" s="39" t="s">
        <v>11</v>
      </c>
      <c r="F6" s="41">
        <v>1318</v>
      </c>
      <c r="G6" s="26"/>
      <c r="H6" s="41">
        <f aca="true" t="shared" si="1" ref="H6:H28">F6+G6</f>
        <v>1318</v>
      </c>
    </row>
    <row r="7" spans="1:8" s="31" customFormat="1" ht="24.75" customHeight="1">
      <c r="A7" s="42" t="s">
        <v>12</v>
      </c>
      <c r="B7" s="41">
        <v>20383</v>
      </c>
      <c r="C7" s="43"/>
      <c r="D7" s="43">
        <f t="shared" si="0"/>
        <v>20383</v>
      </c>
      <c r="E7" s="42" t="s">
        <v>13</v>
      </c>
      <c r="F7" s="41">
        <v>318</v>
      </c>
      <c r="G7" s="26"/>
      <c r="H7" s="41">
        <f t="shared" si="1"/>
        <v>318</v>
      </c>
    </row>
    <row r="8" spans="1:8" s="31" customFormat="1" ht="24.75" customHeight="1">
      <c r="A8" s="39" t="s">
        <v>14</v>
      </c>
      <c r="B8" s="40">
        <f>B9+B16+B25</f>
        <v>129655</v>
      </c>
      <c r="C8" s="40">
        <f>C9+C16+C25</f>
        <v>0</v>
      </c>
      <c r="D8" s="40">
        <f>D9+D16+D25</f>
        <v>129655</v>
      </c>
      <c r="E8" s="44" t="s">
        <v>15</v>
      </c>
      <c r="F8" s="39">
        <v>101</v>
      </c>
      <c r="G8" s="26"/>
      <c r="H8" s="41">
        <f t="shared" si="1"/>
        <v>101</v>
      </c>
    </row>
    <row r="9" spans="1:8" s="31" customFormat="1" ht="24.75" customHeight="1">
      <c r="A9" s="39" t="s">
        <v>16</v>
      </c>
      <c r="B9" s="40">
        <v>5098</v>
      </c>
      <c r="C9" s="43"/>
      <c r="D9" s="43">
        <f t="shared" si="0"/>
        <v>5098</v>
      </c>
      <c r="E9" s="44" t="s">
        <v>17</v>
      </c>
      <c r="F9" s="39">
        <v>31</v>
      </c>
      <c r="G9" s="26"/>
      <c r="H9" s="41">
        <f t="shared" si="1"/>
        <v>31</v>
      </c>
    </row>
    <row r="10" spans="1:8" s="31" customFormat="1" ht="24.75" customHeight="1">
      <c r="A10" s="42" t="s">
        <v>18</v>
      </c>
      <c r="B10" s="41">
        <v>2026</v>
      </c>
      <c r="C10" s="43"/>
      <c r="D10" s="43">
        <f t="shared" si="0"/>
        <v>2026</v>
      </c>
      <c r="E10" s="44" t="s">
        <v>19</v>
      </c>
      <c r="F10" s="39">
        <v>97</v>
      </c>
      <c r="G10" s="26"/>
      <c r="H10" s="41">
        <f t="shared" si="1"/>
        <v>97</v>
      </c>
    </row>
    <row r="11" spans="1:8" s="31" customFormat="1" ht="24.75" customHeight="1">
      <c r="A11" s="42" t="s">
        <v>20</v>
      </c>
      <c r="B11" s="41">
        <v>260</v>
      </c>
      <c r="C11" s="43"/>
      <c r="D11" s="43">
        <f t="shared" si="0"/>
        <v>260</v>
      </c>
      <c r="E11" s="44" t="s">
        <v>21</v>
      </c>
      <c r="F11" s="39">
        <v>24</v>
      </c>
      <c r="G11" s="21"/>
      <c r="H11" s="41">
        <f t="shared" si="1"/>
        <v>24</v>
      </c>
    </row>
    <row r="12" spans="1:8" s="31" customFormat="1" ht="24.75" customHeight="1">
      <c r="A12" s="42" t="s">
        <v>22</v>
      </c>
      <c r="B12" s="41">
        <v>1149</v>
      </c>
      <c r="C12" s="43"/>
      <c r="D12" s="43">
        <f t="shared" si="0"/>
        <v>1149</v>
      </c>
      <c r="E12" s="44" t="s">
        <v>23</v>
      </c>
      <c r="F12" s="39">
        <v>141</v>
      </c>
      <c r="G12" s="21"/>
      <c r="H12" s="41">
        <f t="shared" si="1"/>
        <v>141</v>
      </c>
    </row>
    <row r="13" spans="1:8" s="31" customFormat="1" ht="24.75" customHeight="1">
      <c r="A13" s="42" t="s">
        <v>24</v>
      </c>
      <c r="B13" s="41">
        <v>1117</v>
      </c>
      <c r="C13" s="43"/>
      <c r="D13" s="43">
        <f t="shared" si="0"/>
        <v>1117</v>
      </c>
      <c r="E13" s="45" t="s">
        <v>25</v>
      </c>
      <c r="F13" s="39">
        <v>38</v>
      </c>
      <c r="G13" s="21"/>
      <c r="H13" s="41">
        <f t="shared" si="1"/>
        <v>38</v>
      </c>
    </row>
    <row r="14" spans="1:8" s="31" customFormat="1" ht="24.75" customHeight="1">
      <c r="A14" s="42" t="s">
        <v>26</v>
      </c>
      <c r="B14" s="41">
        <v>285</v>
      </c>
      <c r="C14" s="43"/>
      <c r="D14" s="43">
        <f t="shared" si="0"/>
        <v>285</v>
      </c>
      <c r="E14" s="25" t="s">
        <v>27</v>
      </c>
      <c r="F14" s="39">
        <v>168</v>
      </c>
      <c r="G14" s="21"/>
      <c r="H14" s="41">
        <f t="shared" si="1"/>
        <v>168</v>
      </c>
    </row>
    <row r="15" spans="1:8" s="31" customFormat="1" ht="24.75" customHeight="1">
      <c r="A15" s="46" t="s">
        <v>28</v>
      </c>
      <c r="B15" s="41">
        <v>261</v>
      </c>
      <c r="C15" s="43"/>
      <c r="D15" s="43">
        <f t="shared" si="0"/>
        <v>261</v>
      </c>
      <c r="E15" s="44" t="s">
        <v>29</v>
      </c>
      <c r="F15" s="39">
        <v>62</v>
      </c>
      <c r="G15" s="21"/>
      <c r="H15" s="41">
        <f t="shared" si="1"/>
        <v>62</v>
      </c>
    </row>
    <row r="16" spans="1:8" s="31" customFormat="1" ht="24.75" customHeight="1">
      <c r="A16" s="39" t="s">
        <v>30</v>
      </c>
      <c r="B16" s="40">
        <f>B17+B24</f>
        <v>112093</v>
      </c>
      <c r="C16" s="40">
        <f>C17+C24</f>
        <v>0</v>
      </c>
      <c r="D16" s="40">
        <f>D17+D24</f>
        <v>112093</v>
      </c>
      <c r="E16" s="44" t="s">
        <v>31</v>
      </c>
      <c r="F16" s="39">
        <v>43</v>
      </c>
      <c r="G16" s="21"/>
      <c r="H16" s="41">
        <f t="shared" si="1"/>
        <v>43</v>
      </c>
    </row>
    <row r="17" spans="1:8" s="31" customFormat="1" ht="24.75" customHeight="1">
      <c r="A17" s="42" t="s">
        <v>32</v>
      </c>
      <c r="B17" s="40">
        <f>SUM(B18:B23)</f>
        <v>50404</v>
      </c>
      <c r="C17" s="40">
        <f>SUM(C18:C23)</f>
        <v>0</v>
      </c>
      <c r="D17" s="40">
        <f>SUM(D18:D23)</f>
        <v>50404</v>
      </c>
      <c r="E17" s="44" t="s">
        <v>33</v>
      </c>
      <c r="F17" s="39">
        <v>105</v>
      </c>
      <c r="G17" s="21"/>
      <c r="H17" s="41">
        <f t="shared" si="1"/>
        <v>105</v>
      </c>
    </row>
    <row r="18" spans="1:8" s="31" customFormat="1" ht="24.75" customHeight="1">
      <c r="A18" s="42" t="s">
        <v>34</v>
      </c>
      <c r="B18" s="41">
        <v>6989</v>
      </c>
      <c r="C18" s="43"/>
      <c r="D18" s="43">
        <f t="shared" si="0"/>
        <v>6989</v>
      </c>
      <c r="E18" s="44" t="s">
        <v>35</v>
      </c>
      <c r="F18" s="39">
        <v>190</v>
      </c>
      <c r="G18" s="21"/>
      <c r="H18" s="41">
        <f t="shared" si="1"/>
        <v>190</v>
      </c>
    </row>
    <row r="19" spans="1:8" s="31" customFormat="1" ht="24.75" customHeight="1">
      <c r="A19" s="42" t="s">
        <v>36</v>
      </c>
      <c r="B19" s="41">
        <v>2666</v>
      </c>
      <c r="C19" s="43"/>
      <c r="D19" s="43">
        <f t="shared" si="0"/>
        <v>2666</v>
      </c>
      <c r="E19" s="44"/>
      <c r="F19" s="39"/>
      <c r="G19" s="21"/>
      <c r="H19" s="41">
        <f t="shared" si="1"/>
        <v>0</v>
      </c>
    </row>
    <row r="20" spans="1:8" s="31" customFormat="1" ht="24.75" customHeight="1">
      <c r="A20" s="42" t="s">
        <v>37</v>
      </c>
      <c r="B20" s="41">
        <v>30734</v>
      </c>
      <c r="C20" s="43"/>
      <c r="D20" s="43">
        <f t="shared" si="0"/>
        <v>30734</v>
      </c>
      <c r="E20" s="44"/>
      <c r="F20" s="39"/>
      <c r="G20" s="21"/>
      <c r="H20" s="41">
        <f t="shared" si="1"/>
        <v>0</v>
      </c>
    </row>
    <row r="21" spans="1:8" s="31" customFormat="1" ht="24.75" customHeight="1">
      <c r="A21" s="42" t="s">
        <v>38</v>
      </c>
      <c r="B21" s="41">
        <v>7856</v>
      </c>
      <c r="C21" s="43"/>
      <c r="D21" s="43">
        <f t="shared" si="0"/>
        <v>7856</v>
      </c>
      <c r="E21" s="44"/>
      <c r="F21" s="39"/>
      <c r="G21" s="21"/>
      <c r="H21" s="41">
        <f t="shared" si="1"/>
        <v>0</v>
      </c>
    </row>
    <row r="22" spans="1:8" s="31" customFormat="1" ht="24.75" customHeight="1">
      <c r="A22" s="42" t="s">
        <v>39</v>
      </c>
      <c r="B22" s="41">
        <v>1156</v>
      </c>
      <c r="C22" s="43"/>
      <c r="D22" s="43">
        <f t="shared" si="0"/>
        <v>1156</v>
      </c>
      <c r="E22" s="44"/>
      <c r="F22" s="39"/>
      <c r="G22" s="21"/>
      <c r="H22" s="41">
        <f t="shared" si="1"/>
        <v>0</v>
      </c>
    </row>
    <row r="23" spans="1:8" s="31" customFormat="1" ht="24.75" customHeight="1">
      <c r="A23" s="42" t="s">
        <v>40</v>
      </c>
      <c r="B23" s="41">
        <v>1003</v>
      </c>
      <c r="C23" s="43"/>
      <c r="D23" s="43">
        <f t="shared" si="0"/>
        <v>1003</v>
      </c>
      <c r="E23" s="44"/>
      <c r="F23" s="39"/>
      <c r="G23" s="21"/>
      <c r="H23" s="41">
        <f t="shared" si="1"/>
        <v>0</v>
      </c>
    </row>
    <row r="24" spans="1:8" s="31" customFormat="1" ht="24.75" customHeight="1">
      <c r="A24" s="42" t="s">
        <v>41</v>
      </c>
      <c r="B24" s="41">
        <v>61689</v>
      </c>
      <c r="C24" s="43"/>
      <c r="D24" s="43">
        <f t="shared" si="0"/>
        <v>61689</v>
      </c>
      <c r="E24" s="44"/>
      <c r="F24" s="39"/>
      <c r="G24" s="21"/>
      <c r="H24" s="41">
        <f t="shared" si="1"/>
        <v>0</v>
      </c>
    </row>
    <row r="25" spans="1:8" s="31" customFormat="1" ht="24.75" customHeight="1">
      <c r="A25" s="39" t="s">
        <v>42</v>
      </c>
      <c r="B25" s="41">
        <v>12464</v>
      </c>
      <c r="C25" s="43"/>
      <c r="D25" s="43">
        <f t="shared" si="0"/>
        <v>12464</v>
      </c>
      <c r="E25" s="47"/>
      <c r="F25" s="39"/>
      <c r="G25" s="21"/>
      <c r="H25" s="41">
        <f t="shared" si="1"/>
        <v>0</v>
      </c>
    </row>
    <row r="26" spans="1:8" s="31" customFormat="1" ht="24.75" customHeight="1">
      <c r="A26" s="39" t="s">
        <v>43</v>
      </c>
      <c r="B26" s="41"/>
      <c r="C26" s="43">
        <v>8100</v>
      </c>
      <c r="D26" s="43">
        <f t="shared" si="0"/>
        <v>8100</v>
      </c>
      <c r="E26" s="47"/>
      <c r="F26" s="39"/>
      <c r="G26" s="21"/>
      <c r="H26" s="41"/>
    </row>
    <row r="27" spans="1:8" s="31" customFormat="1" ht="24.75" customHeight="1">
      <c r="A27" s="39" t="s">
        <v>44</v>
      </c>
      <c r="B27" s="41">
        <v>30000</v>
      </c>
      <c r="C27" s="43"/>
      <c r="D27" s="43">
        <f t="shared" si="0"/>
        <v>30000</v>
      </c>
      <c r="E27" s="48"/>
      <c r="F27" s="48"/>
      <c r="G27" s="48"/>
      <c r="H27" s="41">
        <f>F27+G27</f>
        <v>0</v>
      </c>
    </row>
    <row r="28" spans="1:8" s="31" customFormat="1" ht="24.75" customHeight="1">
      <c r="A28" s="49" t="s">
        <v>45</v>
      </c>
      <c r="B28" s="40">
        <f>B27+B8+B5+B26</f>
        <v>226978</v>
      </c>
      <c r="C28" s="40">
        <f>C27+C8+C5+C26</f>
        <v>8100</v>
      </c>
      <c r="D28" s="43">
        <f t="shared" si="0"/>
        <v>235078</v>
      </c>
      <c r="E28" s="39" t="s">
        <v>46</v>
      </c>
      <c r="F28" s="50">
        <f>F5+F6</f>
        <v>226978</v>
      </c>
      <c r="G28" s="50">
        <f>G5+G6</f>
        <v>8100</v>
      </c>
      <c r="H28" s="50">
        <f>H5+H6</f>
        <v>235078</v>
      </c>
    </row>
    <row r="29" s="31" customFormat="1" ht="24.75" customHeight="1">
      <c r="E29" s="32"/>
    </row>
    <row r="30" s="31" customFormat="1" ht="27.75" customHeight="1">
      <c r="E30" s="32"/>
    </row>
    <row r="31" s="31" customFormat="1" ht="27" customHeight="1">
      <c r="E31" s="32"/>
    </row>
    <row r="32" s="31" customFormat="1" ht="24" customHeight="1">
      <c r="E32" s="32"/>
    </row>
    <row r="33" s="31" customFormat="1" ht="21.75" customHeight="1">
      <c r="E33" s="32"/>
    </row>
  </sheetData>
  <sheetProtection selectLockedCells="1" selectUnlockedCells="1"/>
  <mergeCells count="2">
    <mergeCell ref="A2:H2"/>
    <mergeCell ref="D3:E3"/>
  </mergeCells>
  <conditionalFormatting sqref="E13">
    <cfRule type="expression" priority="1" dxfId="0" stopIfTrue="1">
      <formula>g</formula>
    </cfRule>
  </conditionalFormatting>
  <printOptions/>
  <pageMargins left="0.31" right="0.28" top="1" bottom="0.67" header="0.51" footer="0.28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4">
      <selection activeCell="A15" sqref="A4:IV15"/>
    </sheetView>
  </sheetViews>
  <sheetFormatPr defaultColWidth="1.25" defaultRowHeight="14.25"/>
  <cols>
    <col min="1" max="1" width="5.75390625" style="13" customWidth="1"/>
    <col min="2" max="2" width="14.00390625" style="13" customWidth="1"/>
    <col min="3" max="3" width="7.25390625" style="13" customWidth="1"/>
    <col min="4" max="4" width="7.625" style="13" customWidth="1"/>
    <col min="5" max="5" width="7.75390625" style="13" customWidth="1"/>
    <col min="6" max="6" width="6.50390625" style="13" customWidth="1"/>
    <col min="7" max="7" width="18.375" style="13" customWidth="1"/>
    <col min="8" max="8" width="8.375" style="13" customWidth="1"/>
    <col min="9" max="9" width="8.00390625" style="14" customWidth="1"/>
    <col min="10" max="10" width="7.125" style="13" customWidth="1"/>
    <col min="11" max="239" width="1.25" style="13" customWidth="1"/>
  </cols>
  <sheetData>
    <row r="1" ht="18" customHeight="1">
      <c r="A1" s="3" t="s">
        <v>47</v>
      </c>
    </row>
    <row r="2" spans="1:10" s="13" customFormat="1" ht="39.75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</row>
    <row r="3" spans="9:10" s="13" customFormat="1" ht="34.5" customHeight="1">
      <c r="I3" s="27" t="s">
        <v>2</v>
      </c>
      <c r="J3" s="28"/>
    </row>
    <row r="4" spans="1:10" s="13" customFormat="1" ht="34.5" customHeight="1">
      <c r="A4" s="16" t="s">
        <v>49</v>
      </c>
      <c r="B4" s="16" t="s">
        <v>3</v>
      </c>
      <c r="C4" s="16" t="s">
        <v>4</v>
      </c>
      <c r="D4" s="17" t="s">
        <v>5</v>
      </c>
      <c r="E4" s="17" t="s">
        <v>6</v>
      </c>
      <c r="F4" s="16" t="s">
        <v>49</v>
      </c>
      <c r="G4" s="16" t="s">
        <v>7</v>
      </c>
      <c r="H4" s="16" t="s">
        <v>4</v>
      </c>
      <c r="I4" s="16" t="s">
        <v>5</v>
      </c>
      <c r="J4" s="16" t="s">
        <v>6</v>
      </c>
    </row>
    <row r="5" spans="1:10" s="13" customFormat="1" ht="34.5" customHeight="1">
      <c r="A5" s="16" t="s">
        <v>50</v>
      </c>
      <c r="B5" s="18" t="s">
        <v>51</v>
      </c>
      <c r="C5" s="19">
        <f>SUM(C6:C8)</f>
        <v>103325</v>
      </c>
      <c r="D5" s="19">
        <f>SUM(D6:D8)</f>
        <v>0</v>
      </c>
      <c r="E5" s="19">
        <f>SUM(E6:E8)</f>
        <v>103325</v>
      </c>
      <c r="F5" s="20" t="s">
        <v>50</v>
      </c>
      <c r="G5" s="18" t="s">
        <v>52</v>
      </c>
      <c r="H5" s="19">
        <f>H6+H12+H13</f>
        <v>73325</v>
      </c>
      <c r="I5" s="19">
        <f>I6+I12+I13</f>
        <v>18300</v>
      </c>
      <c r="J5" s="19">
        <f>J6+J12+J13</f>
        <v>91625</v>
      </c>
    </row>
    <row r="6" spans="1:10" s="13" customFormat="1" ht="34.5" customHeight="1">
      <c r="A6" s="21" t="s">
        <v>53</v>
      </c>
      <c r="B6" s="22" t="s">
        <v>54</v>
      </c>
      <c r="C6" s="21">
        <v>101825</v>
      </c>
      <c r="D6" s="21"/>
      <c r="E6" s="19">
        <f aca="true" t="shared" si="0" ref="E5:E9">C6+D6</f>
        <v>101825</v>
      </c>
      <c r="F6" s="21" t="s">
        <v>53</v>
      </c>
      <c r="G6" s="22" t="s">
        <v>55</v>
      </c>
      <c r="H6" s="21">
        <f>SUM(H7:H11)</f>
        <v>71825</v>
      </c>
      <c r="I6" s="21">
        <f>SUM(I7:I11)</f>
        <v>18300</v>
      </c>
      <c r="J6" s="21">
        <f>SUM(J7:J11)</f>
        <v>90125</v>
      </c>
    </row>
    <row r="7" spans="1:10" s="13" customFormat="1" ht="34.5" customHeight="1">
      <c r="A7" s="21" t="s">
        <v>56</v>
      </c>
      <c r="B7" s="22" t="s">
        <v>57</v>
      </c>
      <c r="C7" s="21">
        <v>1000</v>
      </c>
      <c r="D7" s="21"/>
      <c r="E7" s="19">
        <f t="shared" si="0"/>
        <v>1000</v>
      </c>
      <c r="F7" s="21"/>
      <c r="G7" s="23" t="s">
        <v>58</v>
      </c>
      <c r="H7" s="21">
        <v>11000</v>
      </c>
      <c r="I7" s="21"/>
      <c r="J7" s="29">
        <f>H7+I7</f>
        <v>11000</v>
      </c>
    </row>
    <row r="8" spans="1:10" s="13" customFormat="1" ht="34.5" customHeight="1">
      <c r="A8" s="21" t="s">
        <v>59</v>
      </c>
      <c r="B8" s="22" t="s">
        <v>60</v>
      </c>
      <c r="C8" s="21">
        <v>500</v>
      </c>
      <c r="D8" s="21"/>
      <c r="E8" s="19">
        <f t="shared" si="0"/>
        <v>500</v>
      </c>
      <c r="F8" s="21"/>
      <c r="G8" s="23" t="s">
        <v>61</v>
      </c>
      <c r="H8" s="21">
        <v>8000</v>
      </c>
      <c r="I8" s="21">
        <v>10400</v>
      </c>
      <c r="J8" s="29">
        <f aca="true" t="shared" si="1" ref="J8:J15">H8+I8</f>
        <v>18400</v>
      </c>
    </row>
    <row r="9" spans="1:10" s="13" customFormat="1" ht="34.5" customHeight="1">
      <c r="A9" s="20" t="s">
        <v>62</v>
      </c>
      <c r="B9" s="24" t="s">
        <v>63</v>
      </c>
      <c r="C9" s="21"/>
      <c r="D9" s="21">
        <v>18300</v>
      </c>
      <c r="E9" s="19">
        <f t="shared" si="0"/>
        <v>18300</v>
      </c>
      <c r="F9" s="21"/>
      <c r="G9" s="23" t="s">
        <v>64</v>
      </c>
      <c r="H9" s="21">
        <v>45961</v>
      </c>
      <c r="I9" s="21">
        <v>7900</v>
      </c>
      <c r="J9" s="29">
        <f t="shared" si="1"/>
        <v>53861</v>
      </c>
    </row>
    <row r="10" spans="1:10" s="13" customFormat="1" ht="34.5" customHeight="1">
      <c r="A10" s="21"/>
      <c r="B10" s="22"/>
      <c r="C10" s="21"/>
      <c r="D10" s="21"/>
      <c r="E10" s="19"/>
      <c r="F10" s="21"/>
      <c r="G10" s="23" t="s">
        <v>65</v>
      </c>
      <c r="H10" s="21">
        <v>300</v>
      </c>
      <c r="I10" s="21"/>
      <c r="J10" s="29">
        <f t="shared" si="1"/>
        <v>300</v>
      </c>
    </row>
    <row r="11" spans="1:10" ht="34.5" customHeight="1">
      <c r="A11" s="21"/>
      <c r="B11" s="22"/>
      <c r="C11" s="21"/>
      <c r="D11" s="21"/>
      <c r="E11" s="19"/>
      <c r="F11" s="21"/>
      <c r="G11" s="23" t="s">
        <v>66</v>
      </c>
      <c r="H11" s="21">
        <v>6564</v>
      </c>
      <c r="I11" s="21"/>
      <c r="J11" s="29">
        <f t="shared" si="1"/>
        <v>6564</v>
      </c>
    </row>
    <row r="12" spans="1:10" ht="34.5" customHeight="1">
      <c r="A12" s="21"/>
      <c r="B12" s="22"/>
      <c r="C12" s="21"/>
      <c r="D12" s="21"/>
      <c r="E12" s="19"/>
      <c r="F12" s="21" t="s">
        <v>56</v>
      </c>
      <c r="G12" s="25" t="s">
        <v>67</v>
      </c>
      <c r="H12" s="21">
        <v>1000</v>
      </c>
      <c r="I12" s="21"/>
      <c r="J12" s="29">
        <f t="shared" si="1"/>
        <v>1000</v>
      </c>
    </row>
    <row r="13" spans="1:10" ht="34.5" customHeight="1">
      <c r="A13" s="21"/>
      <c r="B13" s="22"/>
      <c r="C13" s="21"/>
      <c r="D13" s="21"/>
      <c r="E13" s="19"/>
      <c r="F13" s="21" t="s">
        <v>59</v>
      </c>
      <c r="G13" s="22" t="s">
        <v>68</v>
      </c>
      <c r="H13" s="21">
        <v>500</v>
      </c>
      <c r="I13" s="30"/>
      <c r="J13" s="29">
        <f t="shared" si="1"/>
        <v>500</v>
      </c>
    </row>
    <row r="14" spans="1:10" ht="34.5" customHeight="1">
      <c r="A14" s="20"/>
      <c r="B14" s="24"/>
      <c r="C14" s="21"/>
      <c r="D14" s="21"/>
      <c r="E14" s="19"/>
      <c r="F14" s="20" t="s">
        <v>62</v>
      </c>
      <c r="G14" s="18" t="s">
        <v>69</v>
      </c>
      <c r="H14" s="26">
        <v>30000</v>
      </c>
      <c r="I14" s="21"/>
      <c r="J14" s="29">
        <f t="shared" si="1"/>
        <v>30000</v>
      </c>
    </row>
    <row r="15" spans="1:10" ht="34.5" customHeight="1">
      <c r="A15" s="21"/>
      <c r="B15" s="20" t="s">
        <v>70</v>
      </c>
      <c r="C15" s="21">
        <f>C9+C5</f>
        <v>103325</v>
      </c>
      <c r="D15" s="21">
        <f>D9+D5</f>
        <v>18300</v>
      </c>
      <c r="E15" s="21">
        <f>E9+E5</f>
        <v>121625</v>
      </c>
      <c r="F15" s="21"/>
      <c r="G15" s="20" t="s">
        <v>71</v>
      </c>
      <c r="H15" s="21">
        <f>H14+H5</f>
        <v>103325</v>
      </c>
      <c r="I15" s="21">
        <f>I14+I5</f>
        <v>18300</v>
      </c>
      <c r="J15" s="21">
        <f>J14+J5</f>
        <v>121625</v>
      </c>
    </row>
  </sheetData>
  <sheetProtection selectLockedCells="1" selectUnlockedCells="1"/>
  <mergeCells count="2">
    <mergeCell ref="A2:J2"/>
    <mergeCell ref="I3:J3"/>
  </mergeCells>
  <printOptions/>
  <pageMargins left="0.28" right="0.31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J5" sqref="J5"/>
    </sheetView>
  </sheetViews>
  <sheetFormatPr defaultColWidth="8.75390625" defaultRowHeight="14.25"/>
  <cols>
    <col min="1" max="1" width="5.50390625" style="1" customWidth="1"/>
    <col min="2" max="2" width="8.375" style="2" customWidth="1"/>
    <col min="3" max="3" width="12.875" style="1" customWidth="1"/>
    <col min="4" max="4" width="17.875" style="1" customWidth="1"/>
    <col min="5" max="5" width="15.25390625" style="1" customWidth="1"/>
    <col min="6" max="6" width="8.50390625" style="1" customWidth="1"/>
    <col min="7" max="7" width="10.125" style="1" customWidth="1"/>
    <col min="8" max="16384" width="8.75390625" style="1" customWidth="1"/>
  </cols>
  <sheetData>
    <row r="1" ht="15">
      <c r="B1" s="3" t="s">
        <v>72</v>
      </c>
    </row>
    <row r="2" spans="3:7" s="1" customFormat="1" ht="40.5" customHeight="1">
      <c r="C2" s="4" t="s">
        <v>73</v>
      </c>
      <c r="D2" s="4"/>
      <c r="E2" s="4"/>
      <c r="F2" s="4"/>
      <c r="G2" s="4"/>
    </row>
    <row r="3" s="1" customFormat="1" ht="22.5" customHeight="1"/>
    <row r="4" spans="1:7" s="1" customFormat="1" ht="34.5" customHeight="1">
      <c r="A4" s="5" t="s">
        <v>49</v>
      </c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6" t="s">
        <v>79</v>
      </c>
    </row>
    <row r="5" spans="1:7" s="1" customFormat="1" ht="34.5" customHeight="1">
      <c r="A5" s="5">
        <v>1</v>
      </c>
      <c r="B5" s="6" t="s">
        <v>80</v>
      </c>
      <c r="C5" s="7" t="s">
        <v>81</v>
      </c>
      <c r="D5" s="7" t="s">
        <v>82</v>
      </c>
      <c r="E5" s="7" t="s">
        <v>83</v>
      </c>
      <c r="F5" s="7">
        <v>20502</v>
      </c>
      <c r="G5" s="8">
        <v>500</v>
      </c>
    </row>
    <row r="6" spans="1:7" s="1" customFormat="1" ht="34.5" customHeight="1">
      <c r="A6" s="5">
        <f>A5+1</f>
        <v>2</v>
      </c>
      <c r="B6" s="6" t="s">
        <v>80</v>
      </c>
      <c r="C6" s="7" t="s">
        <v>84</v>
      </c>
      <c r="D6" s="7" t="s">
        <v>85</v>
      </c>
      <c r="E6" s="7" t="s">
        <v>83</v>
      </c>
      <c r="F6" s="7">
        <v>21301</v>
      </c>
      <c r="G6" s="8">
        <v>1500</v>
      </c>
    </row>
    <row r="7" spans="1:7" s="1" customFormat="1" ht="34.5" customHeight="1">
      <c r="A7" s="5">
        <f aca="true" t="shared" si="0" ref="A7:A12">A6+1</f>
        <v>3</v>
      </c>
      <c r="B7" s="6" t="s">
        <v>80</v>
      </c>
      <c r="C7" s="7" t="s">
        <v>86</v>
      </c>
      <c r="D7" s="7" t="s">
        <v>87</v>
      </c>
      <c r="E7" s="7" t="s">
        <v>83</v>
      </c>
      <c r="F7" s="7">
        <v>21205</v>
      </c>
      <c r="G7" s="8">
        <v>2200</v>
      </c>
    </row>
    <row r="8" spans="1:7" s="1" customFormat="1" ht="34.5" customHeight="1">
      <c r="A8" s="5">
        <f t="shared" si="0"/>
        <v>4</v>
      </c>
      <c r="B8" s="6" t="s">
        <v>80</v>
      </c>
      <c r="C8" s="7" t="s">
        <v>81</v>
      </c>
      <c r="D8" s="7" t="s">
        <v>88</v>
      </c>
      <c r="E8" s="7" t="s">
        <v>83</v>
      </c>
      <c r="F8" s="7">
        <v>20502</v>
      </c>
      <c r="G8" s="8">
        <v>1300</v>
      </c>
    </row>
    <row r="9" spans="1:7" s="1" customFormat="1" ht="34.5" customHeight="1">
      <c r="A9" s="5">
        <f t="shared" si="0"/>
        <v>5</v>
      </c>
      <c r="B9" s="6" t="s">
        <v>80</v>
      </c>
      <c r="C9" s="7" t="s">
        <v>88</v>
      </c>
      <c r="D9" s="7" t="s">
        <v>89</v>
      </c>
      <c r="E9" s="7" t="s">
        <v>83</v>
      </c>
      <c r="F9" s="7">
        <v>20306</v>
      </c>
      <c r="G9" s="8">
        <v>800</v>
      </c>
    </row>
    <row r="10" spans="1:7" s="1" customFormat="1" ht="34.5" customHeight="1">
      <c r="A10" s="5">
        <f t="shared" si="0"/>
        <v>6</v>
      </c>
      <c r="B10" s="6" t="s">
        <v>80</v>
      </c>
      <c r="C10" s="7" t="s">
        <v>90</v>
      </c>
      <c r="D10" s="7" t="s">
        <v>91</v>
      </c>
      <c r="E10" s="7" t="s">
        <v>83</v>
      </c>
      <c r="F10" s="7">
        <v>20821</v>
      </c>
      <c r="G10" s="8">
        <v>300</v>
      </c>
    </row>
    <row r="11" spans="1:7" s="1" customFormat="1" ht="34.5" customHeight="1">
      <c r="A11" s="5">
        <f t="shared" si="0"/>
        <v>7</v>
      </c>
      <c r="B11" s="6" t="s">
        <v>80</v>
      </c>
      <c r="C11" s="7" t="s">
        <v>92</v>
      </c>
      <c r="D11" s="7" t="s">
        <v>93</v>
      </c>
      <c r="E11" s="7" t="s">
        <v>83</v>
      </c>
      <c r="F11" s="7">
        <v>21104</v>
      </c>
      <c r="G11" s="8">
        <v>300</v>
      </c>
    </row>
    <row r="12" spans="1:7" s="1" customFormat="1" ht="34.5" customHeight="1">
      <c r="A12" s="5">
        <f t="shared" si="0"/>
        <v>8</v>
      </c>
      <c r="B12" s="6" t="s">
        <v>80</v>
      </c>
      <c r="C12" s="7" t="s">
        <v>94</v>
      </c>
      <c r="D12" s="7" t="s">
        <v>95</v>
      </c>
      <c r="E12" s="7" t="s">
        <v>83</v>
      </c>
      <c r="F12" s="7">
        <v>21303</v>
      </c>
      <c r="G12" s="8">
        <v>1200</v>
      </c>
    </row>
    <row r="13" spans="1:7" ht="34.5" customHeight="1">
      <c r="A13" s="5"/>
      <c r="B13" s="9"/>
      <c r="C13" s="10"/>
      <c r="D13" s="10"/>
      <c r="E13" s="11" t="s">
        <v>96</v>
      </c>
      <c r="F13" s="10"/>
      <c r="G13" s="5">
        <f>SUM(G5:G12)</f>
        <v>8100</v>
      </c>
    </row>
    <row r="14" spans="1:7" s="1" customFormat="1" ht="34.5" customHeight="1">
      <c r="A14" s="5">
        <f>A12+1</f>
        <v>9</v>
      </c>
      <c r="B14" s="6" t="s">
        <v>97</v>
      </c>
      <c r="C14" s="7" t="s">
        <v>98</v>
      </c>
      <c r="D14" s="7" t="s">
        <v>99</v>
      </c>
      <c r="E14" s="7" t="s">
        <v>100</v>
      </c>
      <c r="F14" s="7">
        <v>21213</v>
      </c>
      <c r="G14" s="8">
        <v>1900</v>
      </c>
    </row>
    <row r="15" spans="1:7" s="1" customFormat="1" ht="34.5" customHeight="1">
      <c r="A15" s="5">
        <f>A14+1</f>
        <v>10</v>
      </c>
      <c r="B15" s="6" t="s">
        <v>97</v>
      </c>
      <c r="C15" s="7" t="s">
        <v>101</v>
      </c>
      <c r="D15" s="7" t="s">
        <v>102</v>
      </c>
      <c r="E15" s="7" t="s">
        <v>100</v>
      </c>
      <c r="F15" s="7">
        <v>21210</v>
      </c>
      <c r="G15" s="8">
        <v>10400</v>
      </c>
    </row>
    <row r="16" spans="1:7" s="1" customFormat="1" ht="34.5" customHeight="1">
      <c r="A16" s="5">
        <f>A15+1</f>
        <v>11</v>
      </c>
      <c r="B16" s="6" t="s">
        <v>97</v>
      </c>
      <c r="C16" s="7" t="s">
        <v>103</v>
      </c>
      <c r="D16" s="7" t="s">
        <v>104</v>
      </c>
      <c r="E16" s="7" t="s">
        <v>100</v>
      </c>
      <c r="F16" s="7">
        <v>21208</v>
      </c>
      <c r="G16" s="8">
        <v>6000</v>
      </c>
    </row>
    <row r="17" spans="1:7" s="1" customFormat="1" ht="34.5" customHeight="1">
      <c r="A17" s="5"/>
      <c r="B17" s="6"/>
      <c r="C17" s="7"/>
      <c r="D17" s="7"/>
      <c r="E17" s="11" t="s">
        <v>105</v>
      </c>
      <c r="F17" s="7"/>
      <c r="G17" s="8">
        <f>SUM(G14:G16)</f>
        <v>18300</v>
      </c>
    </row>
    <row r="18" spans="1:7" s="1" customFormat="1" ht="34.5" customHeight="1">
      <c r="A18" s="5"/>
      <c r="B18" s="10"/>
      <c r="C18" s="12" t="s">
        <v>106</v>
      </c>
      <c r="D18" s="10"/>
      <c r="E18" s="10"/>
      <c r="F18" s="10"/>
      <c r="G18" s="5">
        <f>G13+G17</f>
        <v>26400</v>
      </c>
    </row>
  </sheetData>
  <sheetProtection selectLockedCells="1" selectUnlockedCells="1"/>
  <mergeCells count="1">
    <mergeCell ref="C2:G2"/>
  </mergeCells>
  <printOptions/>
  <pageMargins left="0.35" right="0.12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2014-11-27T07:55:36Z</cp:lastPrinted>
  <dcterms:created xsi:type="dcterms:W3CDTF">2014-10-29T03:30:41Z</dcterms:created>
  <dcterms:modified xsi:type="dcterms:W3CDTF">2019-09-06T02:20:52Z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