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目录" sheetId="1" r:id="rId1"/>
    <sheet name="1、一般公共预算收入预算表" sheetId="2" r:id="rId2"/>
    <sheet name="2、一般公共预算支出预算表" sheetId="3" r:id="rId3"/>
    <sheet name="3、一般公共预算本级支出预算表" sheetId="4" r:id="rId4"/>
    <sheet name="4、一般公共预算本级基本支出预算表（政府经济）" sheetId="5" r:id="rId5"/>
    <sheet name="5、一般公共预算税收返还和转移支付表" sheetId="26" r:id="rId6"/>
    <sheet name="6、一般公共预算对下税收返还和转移支付预算分项目表" sheetId="6" r:id="rId7"/>
    <sheet name="7、一般公共预算对下税收返还和转移支付预算分地区表" sheetId="7" r:id="rId8"/>
    <sheet name="8、政府性基金收入预算表" sheetId="8" r:id="rId9"/>
    <sheet name="9、政府性基金支出预算表" sheetId="27" r:id="rId10"/>
    <sheet name="10、政府性基金本级支出预算表" sheetId="10" r:id="rId11"/>
    <sheet name="11、政府性基金转移支付预算表" sheetId="11" r:id="rId12"/>
    <sheet name="12、政府性基金转移支付预算分地区表" sheetId="12" r:id="rId13"/>
    <sheet name="13、国有资本经营收入预算表" sheetId="13" r:id="rId14"/>
    <sheet name="14、国有资本经营支出预算表" sheetId="14" r:id="rId15"/>
    <sheet name="15、本级国有资本经营支出预算表" sheetId="15" r:id="rId16"/>
    <sheet name="16、对下安排转移支付国有资本经营预算表" sheetId="16" r:id="rId17"/>
    <sheet name="17、社会保险基金收入预算表" sheetId="17" r:id="rId18"/>
    <sheet name="18、社会保险基金支出预算表" sheetId="18" r:id="rId19"/>
    <sheet name="19、“三公”经费预算汇总表" sheetId="19" r:id="rId20"/>
    <sheet name="20、衡山县2025年地方政府债务限额和余额情况表" sheetId="20" r:id="rId21"/>
    <sheet name="21、衡山县2025年政府一般债务限额和余额情况表" sheetId="21" r:id="rId22"/>
    <sheet name="22、衡山县2025年政府专项债务限额和余额情况表" sheetId="22" r:id="rId23"/>
    <sheet name="23、衡山县2025年政府债券（含再融资债券）发行及还本付息额" sheetId="23" r:id="rId24"/>
    <sheet name="24、衡山县2026年地方政府债务限额情况表" sheetId="24" r:id="rId25"/>
    <sheet name="25、衡山县2026年本级新增地方政府债券资金使用安排情况表" sheetId="25" r:id="rId26"/>
  </sheets>
  <definedNames>
    <definedName name="_xlnm._FilterDatabase" localSheetId="3" hidden="1">'3、一般公共预算本级支出预算表'!$A$5:$AV$1314</definedName>
    <definedName name="_xlnm._FilterDatabase" localSheetId="9" hidden="1">'9、政府性基金支出预算表'!$A$4:$F$98</definedName>
  </definedNames>
  <calcPr calcId="144525"/>
</workbook>
</file>

<file path=xl/sharedStrings.xml><?xml version="1.0" encoding="utf-8"?>
<sst xmlns="http://schemas.openxmlformats.org/spreadsheetml/2006/main" count="6069" uniqueCount="1726">
  <si>
    <t>2026年衡山县政府预算公开表
目           录</t>
  </si>
  <si>
    <t>表一：</t>
  </si>
  <si>
    <t>衡山县2026年一般公共预算收入预算表</t>
  </si>
  <si>
    <t>表二：</t>
  </si>
  <si>
    <t>衡山县2026年一般公共预算支出预算表</t>
  </si>
  <si>
    <t>表三：</t>
  </si>
  <si>
    <t>衡山县2026年一般公共预算本级支出预算表</t>
  </si>
  <si>
    <t>表四：</t>
  </si>
  <si>
    <t>衡山县2026年一般公共预算本级基本支出预算表（政府经济科目）</t>
  </si>
  <si>
    <t>表五：</t>
  </si>
  <si>
    <t>衡山县2026年一般公共预算税收返还和转移支付表</t>
  </si>
  <si>
    <t>表六：</t>
  </si>
  <si>
    <t>衡山县2026年一般公共预算对下税收返还和转移支付预算分项目表</t>
  </si>
  <si>
    <t>表七：</t>
  </si>
  <si>
    <t>衡山县2026年一般公共预算对下税收返还和转移支付预算分地区表</t>
  </si>
  <si>
    <t>表八：</t>
  </si>
  <si>
    <t>衡山县2026年政府性基金收入预算表</t>
  </si>
  <si>
    <t>表九：</t>
  </si>
  <si>
    <t>衡山县2026年政府性基金支出预算表</t>
  </si>
  <si>
    <t>表十：</t>
  </si>
  <si>
    <t>衡山县2026年政府性基金本级支出预算表</t>
  </si>
  <si>
    <t>表十一：</t>
  </si>
  <si>
    <t>衡山县2026年政府性基金转移支付预算表</t>
  </si>
  <si>
    <t>表十二：</t>
  </si>
  <si>
    <t>衡山县2026年政府性基金转移支付预算分地区表</t>
  </si>
  <si>
    <t>表十三：</t>
  </si>
  <si>
    <t>衡山县2026年国有资本经营收入预算表</t>
  </si>
  <si>
    <t>表十四：</t>
  </si>
  <si>
    <t>衡山县2026年国有资本经营支出预算表</t>
  </si>
  <si>
    <t>表十五：</t>
  </si>
  <si>
    <t>衡山县2026年本级国有资本经营支出预算表</t>
  </si>
  <si>
    <t>表十六：</t>
  </si>
  <si>
    <t>衡山县2026年对下安排转移支付国有资本经营预算转移支付表</t>
  </si>
  <si>
    <t>表十七：</t>
  </si>
  <si>
    <t>衡山县2026年社会保险基金收入预算表</t>
  </si>
  <si>
    <t>表十八：</t>
  </si>
  <si>
    <t>衡山县2026年社会保险基金支出预算表</t>
  </si>
  <si>
    <t>表十九：</t>
  </si>
  <si>
    <t>衡山县2026年“三公”经费预算汇总表</t>
  </si>
  <si>
    <t>表二十：</t>
  </si>
  <si>
    <t>衡山县2025年地方政府债务限额和余额情况表</t>
  </si>
  <si>
    <t>表二十一：</t>
  </si>
  <si>
    <t>衡山县2025年政府一般债务限额和余额情况表</t>
  </si>
  <si>
    <t>表二十二：</t>
  </si>
  <si>
    <t>衡山县2025年政府专项债务限额和余额情况表</t>
  </si>
  <si>
    <t>表二十三：</t>
  </si>
  <si>
    <t>衡山县2025年政府债券（含再融资债券）发行及还本付息额情况表</t>
  </si>
  <si>
    <t>表二十四：</t>
  </si>
  <si>
    <t>衡山县2026年地方政府债券限额情况表</t>
  </si>
  <si>
    <t>表二十五：</t>
  </si>
  <si>
    <t>衡山县2026年本级新增地方政府债券资金使用安排情况表</t>
  </si>
  <si>
    <t xml:space="preserve"> </t>
  </si>
  <si>
    <t>单位：万元</t>
  </si>
  <si>
    <t>项                 目</t>
  </si>
  <si>
    <t>上年执行数</t>
  </si>
  <si>
    <t>本年预算数</t>
  </si>
  <si>
    <t>预算数为上年执行数的％</t>
  </si>
  <si>
    <t>一、税收收入</t>
  </si>
  <si>
    <t xml:space="preserve">  增值税</t>
  </si>
  <si>
    <t xml:space="preserve">  企业所得税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</si>
  <si>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</si>
  <si>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</si>
  <si>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</si>
  <si>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</si>
  <si>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</si>
  <si>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</si>
  <si>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</si>
  <si>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</si>
  <si>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</si>
  <si>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</si>
  <si>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环境保护税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</si>
  <si>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其他税收收入</t>
    </r>
  </si>
  <si>
    <t>二、非税收入</t>
  </si>
  <si>
    <t xml:space="preserve">  专项收入</t>
  </si>
  <si>
    <t xml:space="preserve">  行政事业性收费收入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</si>
  <si>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国有资本经营收入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</si>
  <si>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</si>
  <si>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其他收入</t>
    </r>
  </si>
  <si>
    <t>本级收入合计</t>
  </si>
  <si>
    <t>地方政府一般债务收入</t>
  </si>
  <si>
    <t>转移性收入</t>
  </si>
  <si>
    <t xml:space="preserve">  返还性收入</t>
  </si>
  <si>
    <t xml:space="preserve">  一般性转移支付收入</t>
  </si>
  <si>
    <t xml:space="preserve">  专项转移支付收入</t>
  </si>
  <si>
    <t xml:space="preserve">  下级上解收入</t>
  </si>
  <si>
    <t xml:space="preserve">  接受其他地区援助收入</t>
  </si>
  <si>
    <t xml:space="preserve">  调入资金</t>
  </si>
  <si>
    <t xml:space="preserve">  动用预算稳定调节基金</t>
  </si>
  <si>
    <t xml:space="preserve">  地方政府一般债务转贷收入</t>
  </si>
  <si>
    <t xml:space="preserve">  上年结转结余收入</t>
  </si>
  <si>
    <t>收入总计</t>
  </si>
  <si>
    <t>科目编码</t>
  </si>
  <si>
    <t>项       目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</si>
  <si>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</si>
  <si>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</si>
  <si>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</si>
  <si>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</si>
  <si>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</si>
  <si>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</si>
  <si>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</si>
  <si>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</si>
  <si>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</si>
  <si>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</si>
  <si>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</si>
  <si>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</si>
  <si>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</si>
  <si>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</si>
  <si>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</si>
  <si>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</si>
  <si>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</si>
  <si>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</si>
  <si>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</si>
  <si>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二十、预备费</t>
  </si>
  <si>
    <t>二十一、其他支出</t>
  </si>
  <si>
    <t>二十二、债务付息支出</t>
  </si>
  <si>
    <t>本级支出合计</t>
  </si>
  <si>
    <t>预备费</t>
  </si>
  <si>
    <t>地方政府一般债务还本支出</t>
  </si>
  <si>
    <t>转移性支出</t>
  </si>
  <si>
    <t xml:space="preserve">  返还性支出</t>
  </si>
  <si>
    <t xml:space="preserve">  一般性转移支付</t>
  </si>
  <si>
    <t xml:space="preserve">  专项转移支付</t>
  </si>
  <si>
    <t xml:space="preserve">  上解上级支出</t>
  </si>
  <si>
    <t xml:space="preserve">  援助其他地区支出</t>
  </si>
  <si>
    <t xml:space="preserve">  调出资金</t>
  </si>
  <si>
    <t xml:space="preserve">  安排预算稳定调节基金</t>
  </si>
  <si>
    <t xml:space="preserve">  补充预算周转金</t>
  </si>
  <si>
    <t xml:space="preserve">  地方政府一般债务转贷支出</t>
  </si>
  <si>
    <t xml:space="preserve">  年终结转结余</t>
  </si>
  <si>
    <t>支出总计</t>
  </si>
  <si>
    <t>功能科目</t>
  </si>
  <si>
    <t>项目</t>
  </si>
  <si>
    <t>2026年预算数</t>
  </si>
  <si>
    <t>类</t>
  </si>
  <si>
    <t>款</t>
  </si>
  <si>
    <t>项</t>
  </si>
  <si>
    <t xml:space="preserve">  一、一般公共服务</t>
  </si>
  <si>
    <t>01</t>
  </si>
  <si>
    <t>人大事务</t>
  </si>
  <si>
    <t xml:space="preserve">      行政运行</t>
  </si>
  <si>
    <t>02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</si>
  <si>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一般行政管理事务</t>
    </r>
  </si>
  <si>
    <t>03</t>
  </si>
  <si>
    <t xml:space="preserve">      机关服务</t>
  </si>
  <si>
    <t>04</t>
  </si>
  <si>
    <t xml:space="preserve">      人大会议</t>
  </si>
  <si>
    <t>05</t>
  </si>
  <si>
    <t xml:space="preserve">      人大立法</t>
  </si>
  <si>
    <t>06</t>
  </si>
  <si>
    <t xml:space="preserve">      人大监督</t>
  </si>
  <si>
    <t>07</t>
  </si>
  <si>
    <t xml:space="preserve">      人大代表履职能力提升</t>
  </si>
  <si>
    <t>08</t>
  </si>
  <si>
    <t xml:space="preserve">      代表工作</t>
  </si>
  <si>
    <t>09</t>
  </si>
  <si>
    <t xml:space="preserve">      人大信访工作</t>
  </si>
  <si>
    <t>50</t>
  </si>
  <si>
    <t xml:space="preserve">      事业运行</t>
  </si>
  <si>
    <t>99</t>
  </si>
  <si>
    <t xml:space="preserve">      其他人大事务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</si>
  <si>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</t>
    </r>
  </si>
  <si>
    <r>
      <rPr>
        <sz val="9"/>
        <rFont val="宋体"/>
        <charset val="134"/>
      </rPr>
      <t>0</t>
    </r>
    <r>
      <rPr>
        <sz val="9"/>
        <rFont val="宋体"/>
        <charset val="134"/>
      </rPr>
      <t>2</t>
    </r>
  </si>
  <si>
    <t xml:space="preserve">    政协事务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</si>
  <si>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1</t>
    </r>
  </si>
  <si>
    <r>
      <rPr>
        <sz val="9"/>
        <rFont val="宋体"/>
        <charset val="134"/>
      </rPr>
      <t>02</t>
    </r>
  </si>
  <si>
    <t xml:space="preserve">      一般行政管理事务</t>
  </si>
  <si>
    <r>
      <rPr>
        <sz val="9"/>
        <rFont val="宋体"/>
        <charset val="134"/>
      </rPr>
      <t>03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</si>
  <si>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机关服务</t>
    </r>
  </si>
  <si>
    <r>
      <rPr>
        <sz val="9"/>
        <rFont val="宋体"/>
        <charset val="134"/>
      </rPr>
      <t>04</t>
    </r>
  </si>
  <si>
    <t xml:space="preserve">      政协会议</t>
  </si>
  <si>
    <r>
      <rPr>
        <sz val="9"/>
        <rFont val="宋体"/>
        <charset val="134"/>
      </rPr>
      <t>05</t>
    </r>
  </si>
  <si>
    <t xml:space="preserve">      委员视察</t>
  </si>
  <si>
    <r>
      <rPr>
        <sz val="9"/>
        <rFont val="宋体"/>
        <charset val="134"/>
      </rPr>
      <t>06</t>
    </r>
  </si>
  <si>
    <t xml:space="preserve">      参政议政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</si>
  <si>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9</t>
    </r>
  </si>
  <si>
    <t xml:space="preserve">      其他政协事务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</si>
  <si>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3</t>
    </r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</si>
  <si>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</si>
  <si>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</si>
  <si>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</si>
  <si>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</si>
  <si>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8</t>
    </r>
  </si>
  <si>
    <t xml:space="preserve">      信访事务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</si>
  <si>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9</t>
    </r>
  </si>
  <si>
    <t xml:space="preserve">      参事事务</t>
  </si>
  <si>
    <r>
      <rPr>
        <sz val="9"/>
        <rFont val="宋体"/>
        <charset val="134"/>
      </rPr>
      <t>5</t>
    </r>
    <r>
      <rPr>
        <sz val="9"/>
        <rFont val="宋体"/>
        <charset val="134"/>
      </rPr>
      <t>0</t>
    </r>
  </si>
  <si>
    <t xml:space="preserve">      其他政府办公厅(室)及相关机构事务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</si>
  <si>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4</t>
    </r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</si>
  <si>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</si>
  <si>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</si>
  <si>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</si>
  <si>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</si>
  <si>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r>
      <rPr>
        <sz val="9"/>
        <rFont val="宋体"/>
        <charset val="134"/>
      </rPr>
      <t>07</t>
    </r>
  </si>
  <si>
    <t xml:space="preserve">      经济体制改革研究</t>
  </si>
  <si>
    <r>
      <rPr>
        <sz val="9"/>
        <rFont val="宋体"/>
        <charset val="134"/>
      </rPr>
      <t>08</t>
    </r>
  </si>
  <si>
    <t xml:space="preserve">      物价管理</t>
  </si>
  <si>
    <t xml:space="preserve">      其他发展与改革事务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</si>
  <si>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5</t>
    </r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</si>
  <si>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</si>
  <si>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</si>
  <si>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</si>
  <si>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</si>
  <si>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</si>
  <si>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</si>
  <si>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</si>
  <si>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6</t>
    </r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</si>
  <si>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</si>
  <si>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</si>
  <si>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</si>
  <si>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</si>
  <si>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</si>
  <si>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</t>
  </si>
  <si>
    <t xml:space="preserve">      其他财政事务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</si>
  <si>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7</t>
    </r>
  </si>
  <si>
    <t xml:space="preserve">    税收事务</t>
  </si>
  <si>
    <t>10</t>
  </si>
  <si>
    <t xml:space="preserve">   税收业务</t>
  </si>
  <si>
    <t xml:space="preserve">      其他税收事务</t>
  </si>
  <si>
    <t xml:space="preserve">    审计事务</t>
  </si>
  <si>
    <t xml:space="preserve">      审计业务</t>
  </si>
  <si>
    <t xml:space="preserve">      审计管理</t>
  </si>
  <si>
    <t xml:space="preserve">      其他审计事务</t>
  </si>
  <si>
    <t xml:space="preserve">    海关事务</t>
  </si>
  <si>
    <t xml:space="preserve">      缉私办案</t>
  </si>
  <si>
    <t xml:space="preserve">      口岸管理</t>
  </si>
  <si>
    <r>
      <rPr>
        <sz val="9"/>
        <rFont val="宋体"/>
        <charset val="134"/>
      </rPr>
      <t>09</t>
    </r>
  </si>
  <si>
    <t xml:space="preserve">      海关关务</t>
  </si>
  <si>
    <r>
      <rPr>
        <sz val="9"/>
        <rFont val="宋体"/>
        <charset val="134"/>
      </rPr>
      <t>10</t>
    </r>
  </si>
  <si>
    <t xml:space="preserve">      关税征管</t>
  </si>
  <si>
    <r>
      <rPr>
        <sz val="9"/>
        <rFont val="宋体"/>
        <charset val="134"/>
      </rPr>
      <t>11</t>
    </r>
  </si>
  <si>
    <t xml:space="preserve">      海关监管</t>
  </si>
  <si>
    <r>
      <rPr>
        <sz val="9"/>
        <rFont val="宋体"/>
        <charset val="134"/>
      </rPr>
      <t>12</t>
    </r>
  </si>
  <si>
    <t xml:space="preserve">      检验检疫</t>
  </si>
  <si>
    <t xml:space="preserve">      其他海关事务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</si>
  <si>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1</t>
    </r>
  </si>
  <si>
    <t xml:space="preserve">    纪检监察事务</t>
  </si>
  <si>
    <t xml:space="preserve">      大案要案查处</t>
  </si>
  <si>
    <t xml:space="preserve">      派驻派出机构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</si>
  <si>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巡视工作</t>
    </r>
  </si>
  <si>
    <t xml:space="preserve">      其他纪检监察事务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</si>
  <si>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3</t>
    </r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</si>
  <si>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</si>
  <si>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</si>
  <si>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</si>
  <si>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</si>
  <si>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</si>
  <si>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</si>
  <si>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</si>
  <si>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4</t>
    </r>
  </si>
  <si>
    <t xml:space="preserve">    知识产权事务</t>
  </si>
  <si>
    <t xml:space="preserve">      专利审批</t>
  </si>
  <si>
    <t xml:space="preserve">      国家知识产权战略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</si>
  <si>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</si>
  <si>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</si>
  <si>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</si>
  <si>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</si>
  <si>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</si>
  <si>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3</t>
    </r>
  </si>
  <si>
    <t xml:space="preserve">    民族事务</t>
  </si>
  <si>
    <t xml:space="preserve">      民族工作专项</t>
  </si>
  <si>
    <t xml:space="preserve">      其他民族事务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</si>
  <si>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5</t>
    </r>
  </si>
  <si>
    <t xml:space="preserve">    港澳台事务</t>
  </si>
  <si>
    <t xml:space="preserve">      港澳事务</t>
  </si>
  <si>
    <t xml:space="preserve">      台湾事务</t>
  </si>
  <si>
    <t xml:space="preserve">      其他港澳台事务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</si>
  <si>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6</t>
    </r>
  </si>
  <si>
    <t xml:space="preserve">    档案事务</t>
  </si>
  <si>
    <t xml:space="preserve">      档案馆</t>
  </si>
  <si>
    <t xml:space="preserve">      其他档案事务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</si>
  <si>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8</t>
    </r>
  </si>
  <si>
    <t xml:space="preserve">    民主党派及工商联事务</t>
  </si>
  <si>
    <t xml:space="preserve">      其他民主党派及工商联事务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</si>
  <si>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9</t>
    </r>
  </si>
  <si>
    <t xml:space="preserve">    群众团体事务</t>
  </si>
  <si>
    <t xml:space="preserve">      工会事务</t>
  </si>
  <si>
    <t xml:space="preserve">      其他群众团体事务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</si>
  <si>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1</t>
    </r>
  </si>
  <si>
    <t xml:space="preserve">    党委办公厅（室）及相关机构事务</t>
  </si>
  <si>
    <t xml:space="preserve">      专项业务</t>
  </si>
  <si>
    <t xml:space="preserve">      其他党委办公厅（室）及相关机构事务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</si>
  <si>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2</t>
    </r>
  </si>
  <si>
    <t xml:space="preserve">    组织事务</t>
  </si>
  <si>
    <t xml:space="preserve">      公务员事务</t>
  </si>
  <si>
    <t xml:space="preserve">      其他组织事务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</si>
  <si>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3</t>
    </r>
  </si>
  <si>
    <t xml:space="preserve">    宣传事务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</si>
  <si>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宣传管理</t>
    </r>
  </si>
  <si>
    <t xml:space="preserve">      其他宣传事务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</si>
  <si>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4</t>
    </r>
  </si>
  <si>
    <t xml:space="preserve">    统战事务</t>
  </si>
  <si>
    <t xml:space="preserve">      宗教事务</t>
  </si>
  <si>
    <t xml:space="preserve">      华侨事务</t>
  </si>
  <si>
    <t xml:space="preserve">      其他统战事务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</si>
  <si>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5</t>
    </r>
  </si>
  <si>
    <t xml:space="preserve">    对外联络事务</t>
  </si>
  <si>
    <t xml:space="preserve">      其他对外联络事务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</si>
  <si>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6</t>
    </r>
  </si>
  <si>
    <t xml:space="preserve">    其他共产党事务</t>
  </si>
  <si>
    <t xml:space="preserve">      其他共产党事务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</si>
  <si>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7</t>
    </r>
  </si>
  <si>
    <t xml:space="preserve">    网信事务</t>
  </si>
  <si>
    <t xml:space="preserve">      其他网信事务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</si>
  <si>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8</t>
    </r>
  </si>
  <si>
    <t xml:space="preserve">    市场监督管理事务</t>
  </si>
  <si>
    <t xml:space="preserve">    行政运行</t>
  </si>
  <si>
    <t xml:space="preserve">    一般行政管理事务</t>
  </si>
  <si>
    <t xml:space="preserve">    机关服务</t>
  </si>
  <si>
    <t xml:space="preserve">    市场主体管理</t>
  </si>
  <si>
    <t xml:space="preserve">    市场秩序执法</t>
  </si>
  <si>
    <t xml:space="preserve">    信息化建设</t>
  </si>
  <si>
    <t xml:space="preserve">    质量基础</t>
  </si>
  <si>
    <t>12</t>
  </si>
  <si>
    <t xml:space="preserve">    药品事务</t>
  </si>
  <si>
    <t>13</t>
  </si>
  <si>
    <t xml:space="preserve">    医疗器械事务</t>
  </si>
  <si>
    <t>14</t>
  </si>
  <si>
    <t xml:space="preserve">    化妆品事务</t>
  </si>
  <si>
    <t>15</t>
  </si>
  <si>
    <t xml:space="preserve">    质量安全监管</t>
  </si>
  <si>
    <t>16</t>
  </si>
  <si>
    <t xml:space="preserve">    食品安全监管</t>
  </si>
  <si>
    <t xml:space="preserve">    事业运行</t>
  </si>
  <si>
    <t xml:space="preserve">    其他市场监督管理事务</t>
  </si>
  <si>
    <t>39</t>
  </si>
  <si>
    <t xml:space="preserve">    社会工作事务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</si>
  <si>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专项业务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</si>
  <si>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事业运行</t>
    </r>
  </si>
  <si>
    <t xml:space="preserve">   其他社会工作事务支出</t>
  </si>
  <si>
    <t>40</t>
  </si>
  <si>
    <t xml:space="preserve">    信访事务</t>
  </si>
  <si>
    <t xml:space="preserve">    信访业务</t>
  </si>
  <si>
    <t xml:space="preserve">    其他信访事务支出</t>
  </si>
  <si>
    <t>41</t>
  </si>
  <si>
    <t xml:space="preserve">    数据事务</t>
  </si>
  <si>
    <t xml:space="preserve">   其他数据事务支出</t>
  </si>
  <si>
    <t xml:space="preserve">    其他一般公共服务</t>
  </si>
  <si>
    <t xml:space="preserve">      国家赔偿费用</t>
  </si>
  <si>
    <t xml:space="preserve">      其他一般公共服务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</si>
  <si>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</t>
    </r>
  </si>
  <si>
    <t xml:space="preserve">  二、外交支出</t>
  </si>
  <si>
    <t xml:space="preserve">    外交管理事务</t>
  </si>
  <si>
    <t xml:space="preserve">      其他外交管理事务</t>
  </si>
  <si>
    <t xml:space="preserve">    驻外机构</t>
  </si>
  <si>
    <t xml:space="preserve">      驻外使领馆（团、处)</t>
  </si>
  <si>
    <t xml:space="preserve">      其他驻外机构</t>
  </si>
  <si>
    <t xml:space="preserve">    对外援助</t>
  </si>
  <si>
    <t xml:space="preserve">      援外优惠贷款贴息</t>
  </si>
  <si>
    <t xml:space="preserve">      对外援助</t>
  </si>
  <si>
    <t xml:space="preserve">    国际组织</t>
  </si>
  <si>
    <t xml:space="preserve">      国际组织会费</t>
  </si>
  <si>
    <t xml:space="preserve">      国际组织捐赠</t>
  </si>
  <si>
    <t xml:space="preserve">      维和摊款</t>
  </si>
  <si>
    <t xml:space="preserve">      国际组织股金及基金</t>
  </si>
  <si>
    <t xml:space="preserve">      其他国际组织</t>
  </si>
  <si>
    <t xml:space="preserve">    对外合作与交流</t>
  </si>
  <si>
    <t xml:space="preserve">      在华国际会议</t>
  </si>
  <si>
    <t xml:space="preserve">      国际交流活动</t>
  </si>
  <si>
    <t xml:space="preserve">      其他对外合作与交流</t>
  </si>
  <si>
    <t xml:space="preserve">    对外宣传</t>
  </si>
  <si>
    <t xml:space="preserve">      对外宣传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</si>
  <si>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</si>
  <si>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</si>
  <si>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</si>
  <si>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</si>
  <si>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</t>
  </si>
  <si>
    <t xml:space="preserve">    国际发展合作</t>
  </si>
  <si>
    <t xml:space="preserve">      其他国际发展合作</t>
  </si>
  <si>
    <t xml:space="preserve">    其他外交</t>
  </si>
  <si>
    <t xml:space="preserve">      其他外交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</si>
  <si>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03</t>
    </r>
  </si>
  <si>
    <t xml:space="preserve">  三、国防支出</t>
  </si>
  <si>
    <t xml:space="preserve">    现役部队</t>
  </si>
  <si>
    <t xml:space="preserve">      现役部队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</si>
  <si>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</si>
  <si>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</si>
  <si>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</si>
  <si>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</si>
  <si>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</si>
  <si>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</si>
  <si>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</si>
  <si>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</si>
  <si>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</si>
  <si>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</si>
  <si>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</si>
  <si>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</si>
  <si>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</si>
  <si>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</si>
  <si>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04</t>
    </r>
  </si>
  <si>
    <t xml:space="preserve">  四、公共安全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</si>
  <si>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</si>
  <si>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</si>
  <si>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</si>
  <si>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  公安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</si>
  <si>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9</t>
    </r>
  </si>
  <si>
    <r>
      <rPr>
        <sz val="9"/>
        <rFont val="宋体"/>
        <charset val="134"/>
      </rPr>
      <t>20</t>
    </r>
  </si>
  <si>
    <t xml:space="preserve">      执法办案</t>
  </si>
  <si>
    <r>
      <rPr>
        <sz val="9"/>
        <rFont val="宋体"/>
        <charset val="134"/>
      </rPr>
      <t>21</t>
    </r>
  </si>
  <si>
    <t xml:space="preserve">      特别业务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</si>
  <si>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其他公安支出</t>
    </r>
  </si>
  <si>
    <t xml:space="preserve">    国家安全</t>
  </si>
  <si>
    <t xml:space="preserve">      安全业务</t>
  </si>
  <si>
    <t xml:space="preserve">      其他国家安全</t>
  </si>
  <si>
    <t xml:space="preserve">    检察</t>
  </si>
  <si>
    <t xml:space="preserve">      “两房”建设</t>
  </si>
  <si>
    <t xml:space="preserve">      检察监督</t>
  </si>
  <si>
    <t xml:space="preserve">      其他检察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</si>
  <si>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</si>
  <si>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</si>
  <si>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</si>
  <si>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</si>
  <si>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</t>
  </si>
  <si>
    <t xml:space="preserve">  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</si>
  <si>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</si>
  <si>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</si>
  <si>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</si>
  <si>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</si>
  <si>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</si>
  <si>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</t>
    </r>
  </si>
  <si>
    <t xml:space="preserve">    社区矫正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</si>
  <si>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2</t>
    </r>
  </si>
  <si>
    <t xml:space="preserve">    法治建设</t>
  </si>
  <si>
    <t xml:space="preserve">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</si>
  <si>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</si>
  <si>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</si>
  <si>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</si>
  <si>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</si>
  <si>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</si>
  <si>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</si>
  <si>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</si>
  <si>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</si>
  <si>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</si>
  <si>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</t>
  </si>
  <si>
    <t xml:space="preserve">    国家保密</t>
  </si>
  <si>
    <t xml:space="preserve">      保密技术</t>
  </si>
  <si>
    <t xml:space="preserve">      保密管理</t>
  </si>
  <si>
    <t xml:space="preserve">      其他国家保密</t>
  </si>
  <si>
    <t xml:space="preserve">    缉私警察</t>
  </si>
  <si>
    <t xml:space="preserve">      缉私业务</t>
  </si>
  <si>
    <t xml:space="preserve">      其他缉私警察</t>
  </si>
  <si>
    <t xml:space="preserve">    其他公共安全</t>
  </si>
  <si>
    <t xml:space="preserve">    国家司法救助支出</t>
  </si>
  <si>
    <t xml:space="preserve">      其他公共安全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</si>
  <si>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05</t>
    </r>
  </si>
  <si>
    <t xml:space="preserve">  五、教育支出</t>
  </si>
  <si>
    <t xml:space="preserve">    教育管理事务</t>
  </si>
  <si>
    <t xml:space="preserve">      其他教育管理事务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</si>
  <si>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</si>
  <si>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</si>
  <si>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</si>
  <si>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</si>
  <si>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</si>
  <si>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</si>
  <si>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</t>
  </si>
  <si>
    <t xml:space="preserve">    职业教育</t>
  </si>
  <si>
    <t xml:space="preserve">      初等职业教育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</si>
  <si>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中等职业教育</t>
    </r>
  </si>
  <si>
    <t xml:space="preserve">      技校教育</t>
  </si>
  <si>
    <t xml:space="preserve">      高等职业教育</t>
  </si>
  <si>
    <t xml:space="preserve">      其他职业教育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</si>
  <si>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</si>
  <si>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</si>
  <si>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</si>
  <si>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</si>
  <si>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</si>
  <si>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</si>
  <si>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</si>
  <si>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</si>
  <si>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</si>
  <si>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</si>
  <si>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</si>
  <si>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</si>
  <si>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</si>
  <si>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</si>
  <si>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</si>
  <si>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</si>
  <si>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</si>
  <si>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</t>
  </si>
  <si>
    <t xml:space="preserve">    进修及培训</t>
  </si>
  <si>
    <t xml:space="preserve">      教师进修</t>
  </si>
  <si>
    <t xml:space="preserve">      干部教育</t>
  </si>
  <si>
    <t xml:space="preserve">      培训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</si>
  <si>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</si>
  <si>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</si>
  <si>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</si>
  <si>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</si>
  <si>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</si>
  <si>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</si>
  <si>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</si>
  <si>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</si>
  <si>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</t>
  </si>
  <si>
    <t xml:space="preserve">  其他教育支出(款)</t>
  </si>
  <si>
    <t xml:space="preserve">    其他教育支出(项)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</si>
  <si>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06</t>
    </r>
  </si>
  <si>
    <t xml:space="preserve">  六、科学技术支出</t>
  </si>
  <si>
    <t xml:space="preserve">    科学技术管理事务</t>
  </si>
  <si>
    <t xml:space="preserve">      其他科学技术管理事务</t>
  </si>
  <si>
    <t xml:space="preserve">    基础研究</t>
  </si>
  <si>
    <t xml:space="preserve">      机构运行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</si>
  <si>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</si>
  <si>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</si>
  <si>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</si>
  <si>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</si>
  <si>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</si>
  <si>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</si>
  <si>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</si>
  <si>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</si>
  <si>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</si>
  <si>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</si>
  <si>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</t>
  </si>
  <si>
    <t xml:space="preserve">    技术研究与开发</t>
  </si>
  <si>
    <t xml:space="preserve">      科技成果转化与扩散</t>
  </si>
  <si>
    <t xml:space="preserve">    共性技术研究与开发</t>
  </si>
  <si>
    <t xml:space="preserve">      其他技术研究与开发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</si>
  <si>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</si>
  <si>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</si>
  <si>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</si>
  <si>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</si>
  <si>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</si>
  <si>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</si>
  <si>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</si>
  <si>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</t>
  </si>
  <si>
    <t xml:space="preserve">      其他社会科学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</si>
  <si>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</si>
  <si>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</si>
  <si>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</si>
  <si>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</si>
  <si>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</si>
  <si>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</si>
  <si>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</si>
  <si>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</si>
  <si>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</si>
  <si>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</si>
  <si>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</si>
  <si>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</si>
  <si>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</si>
  <si>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</t>
  </si>
  <si>
    <t xml:space="preserve">      科技奖励</t>
  </si>
  <si>
    <t xml:space="preserve">      核应急</t>
  </si>
  <si>
    <t xml:space="preserve">      转制科研机构</t>
  </si>
  <si>
    <t xml:space="preserve">      其他科学技术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</si>
  <si>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07</t>
    </r>
  </si>
  <si>
    <t xml:space="preserve">  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</si>
  <si>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</si>
  <si>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</si>
  <si>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</si>
  <si>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</si>
  <si>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</si>
  <si>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</si>
  <si>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</si>
  <si>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</si>
  <si>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</si>
  <si>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</si>
  <si>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r>
      <rPr>
        <sz val="9"/>
        <rFont val="宋体"/>
        <charset val="134"/>
      </rPr>
      <t>13</t>
    </r>
  </si>
  <si>
    <t xml:space="preserve">      旅游宣传</t>
  </si>
  <si>
    <r>
      <rPr>
        <sz val="9"/>
        <rFont val="宋体"/>
        <charset val="134"/>
      </rPr>
      <t>14</t>
    </r>
  </si>
  <si>
    <t xml:space="preserve">      旅游行业业务管理</t>
  </si>
  <si>
    <t xml:space="preserve">      其他文化和旅游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</si>
  <si>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</si>
  <si>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</si>
  <si>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</si>
  <si>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</si>
  <si>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</si>
  <si>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</si>
  <si>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</si>
  <si>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</si>
  <si>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</si>
  <si>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</si>
  <si>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</si>
  <si>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</si>
  <si>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</si>
  <si>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</si>
  <si>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</si>
  <si>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</si>
  <si>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</si>
  <si>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</si>
  <si>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</t>
  </si>
  <si>
    <t xml:space="preserve">  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</si>
  <si>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</si>
  <si>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</si>
  <si>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</si>
  <si>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</si>
  <si>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  其他文化体育与传媒</t>
  </si>
  <si>
    <t xml:space="preserve">      文化产业发展专项</t>
  </si>
  <si>
    <t xml:space="preserve">      其他文化体育与传媒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</si>
  <si>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08</t>
    </r>
  </si>
  <si>
    <t xml:space="preserve">  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</si>
  <si>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</si>
  <si>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</si>
  <si>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</si>
  <si>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</si>
  <si>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</si>
  <si>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</si>
  <si>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</si>
  <si>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</si>
  <si>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</si>
  <si>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</si>
  <si>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</si>
  <si>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</si>
  <si>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</si>
  <si>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</si>
  <si>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</t>
  </si>
  <si>
    <t xml:space="preserve">    补充全国社会保障基金</t>
  </si>
  <si>
    <t xml:space="preserve">  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</si>
  <si>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</si>
  <si>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</si>
  <si>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</si>
  <si>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</si>
  <si>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</si>
  <si>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</si>
  <si>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</si>
  <si>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</si>
  <si>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</si>
  <si>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</si>
  <si>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</si>
  <si>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</si>
  <si>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</si>
  <si>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</si>
  <si>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</si>
  <si>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</si>
  <si>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</si>
  <si>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</si>
  <si>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</si>
  <si>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</si>
  <si>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</si>
  <si>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</si>
  <si>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</t>
  </si>
  <si>
    <t xml:space="preserve">  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</si>
  <si>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</si>
  <si>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</si>
  <si>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</si>
  <si>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</si>
  <si>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</si>
  <si>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</si>
  <si>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</si>
  <si>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</si>
  <si>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</si>
  <si>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</si>
  <si>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</si>
  <si>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</si>
  <si>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</si>
  <si>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</si>
  <si>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</si>
  <si>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</si>
  <si>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</si>
  <si>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</si>
  <si>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</si>
  <si>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</si>
  <si>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</si>
  <si>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养老服务</t>
    </r>
  </si>
  <si>
    <t xml:space="preserve">      其他社会福利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</si>
  <si>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</si>
  <si>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</si>
  <si>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</si>
  <si>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</si>
  <si>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</si>
  <si>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</si>
  <si>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6</t>
    </r>
  </si>
  <si>
    <t xml:space="preserve">    红十字事业</t>
  </si>
  <si>
    <t xml:space="preserve">      其他红十字事业</t>
  </si>
  <si>
    <t xml:space="preserve">    最低生活保障</t>
  </si>
  <si>
    <t xml:space="preserve">      城市最低生活保障金</t>
  </si>
  <si>
    <t xml:space="preserve">      农村最低生活保障金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</si>
  <si>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</t>
    </r>
  </si>
  <si>
    <t xml:space="preserve">    临时救助</t>
  </si>
  <si>
    <t xml:space="preserve">      临时救助</t>
  </si>
  <si>
    <t xml:space="preserve">      流浪乞讨人员救助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</si>
  <si>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</t>
    </r>
  </si>
  <si>
    <t xml:space="preserve">    特困人员救助供养</t>
  </si>
  <si>
    <t xml:space="preserve">      城市特困人员救助供养</t>
  </si>
  <si>
    <t xml:space="preserve">      农村特困人员救助供养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</si>
  <si>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4</t>
    </r>
  </si>
  <si>
    <t xml:space="preserve">    补充道路交通事故社会救助基金</t>
  </si>
  <si>
    <t xml:space="preserve">      交强险增值税补助基金</t>
  </si>
  <si>
    <t xml:space="preserve">      交强险罚款收入补助基金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</si>
  <si>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</si>
  <si>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</si>
  <si>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</si>
  <si>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</si>
  <si>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</si>
  <si>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</si>
  <si>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</si>
  <si>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7</t>
    </r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</si>
  <si>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</si>
  <si>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</si>
  <si>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</si>
  <si>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</si>
  <si>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</si>
  <si>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</si>
  <si>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</si>
  <si>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</si>
  <si>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</si>
  <si>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</t>
    </r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</si>
  <si>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</si>
  <si>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</si>
  <si>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</si>
  <si>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其他社会保障和就业支出(款)</t>
  </si>
  <si>
    <t xml:space="preserve">    其他社会保障和就业支出(项)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</si>
  <si>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10</t>
    </r>
  </si>
  <si>
    <t xml:space="preserve">  九、卫生健康支出</t>
  </si>
  <si>
    <t xml:space="preserve">    卫生健康管理事务</t>
  </si>
  <si>
    <t xml:space="preserve">      其他卫生健康管理事务</t>
  </si>
  <si>
    <t xml:space="preserve">    公立医院</t>
  </si>
  <si>
    <t xml:space="preserve">      综合医院</t>
  </si>
  <si>
    <t xml:space="preserve">      中医（民族)医院</t>
  </si>
  <si>
    <t xml:space="preserve">      传染病医院</t>
  </si>
  <si>
    <t xml:space="preserve">      职业病防治医院</t>
  </si>
  <si>
    <t xml:space="preserve">      精神病医院</t>
  </si>
  <si>
    <t xml:space="preserve">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</si>
  <si>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</si>
  <si>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</si>
  <si>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</si>
  <si>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</si>
  <si>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</si>
  <si>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</si>
  <si>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</si>
  <si>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</si>
  <si>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</si>
  <si>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</si>
  <si>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</si>
  <si>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</si>
  <si>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</si>
  <si>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</si>
  <si>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</si>
  <si>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</si>
  <si>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</si>
  <si>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</si>
  <si>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</si>
  <si>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</si>
  <si>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</si>
  <si>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</t>
  </si>
  <si>
    <t xml:space="preserve">    计划生育事务</t>
  </si>
  <si>
    <t xml:space="preserve">      计划生育机构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</si>
  <si>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7</t>
    </r>
  </si>
  <si>
    <t xml:space="preserve">      计划生育服务</t>
  </si>
  <si>
    <t xml:space="preserve">      其他计划生育事务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</si>
  <si>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</si>
  <si>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</si>
  <si>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</si>
  <si>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</si>
  <si>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</si>
  <si>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</si>
  <si>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</si>
  <si>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</si>
  <si>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</si>
  <si>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</si>
  <si>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</si>
  <si>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</si>
  <si>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</t>
  </si>
  <si>
    <t xml:space="preserve">    优抚对象医疗</t>
  </si>
  <si>
    <t xml:space="preserve">      优抚对象医疗补助</t>
  </si>
  <si>
    <t xml:space="preserve">      其他优抚对象医疗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</si>
  <si>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5</t>
    </r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</si>
  <si>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</si>
  <si>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</si>
  <si>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</si>
  <si>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</t>
  </si>
  <si>
    <t xml:space="preserve">    老龄卫生健康事务</t>
  </si>
  <si>
    <t xml:space="preserve">      老龄卫生健康事务</t>
  </si>
  <si>
    <t xml:space="preserve">  中医药事务</t>
  </si>
  <si>
    <t xml:space="preserve">    中医(民族医)药专项</t>
  </si>
  <si>
    <t xml:space="preserve">    其他中医药事务支出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</si>
  <si>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8</t>
    </r>
  </si>
  <si>
    <t xml:space="preserve">  疾病预防控制事务</t>
  </si>
  <si>
    <t xml:space="preserve">    其他疾病预防控制事务支出</t>
  </si>
  <si>
    <t xml:space="preserve">  托育服务</t>
  </si>
  <si>
    <t xml:space="preserve">    托育机构</t>
  </si>
  <si>
    <t xml:space="preserve">  育儿补贴</t>
  </si>
  <si>
    <t xml:space="preserve">    其他托育服务支出</t>
  </si>
  <si>
    <t xml:space="preserve">  其他卫生健康支出(款)</t>
  </si>
  <si>
    <t xml:space="preserve">    其他卫生健康支出(项)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</si>
  <si>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11</t>
    </r>
  </si>
  <si>
    <t xml:space="preserve">  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</si>
  <si>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</si>
  <si>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</si>
  <si>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</si>
  <si>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</si>
  <si>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</si>
  <si>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</si>
  <si>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</si>
  <si>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</si>
  <si>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</si>
  <si>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</si>
  <si>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</si>
  <si>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</si>
  <si>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</si>
  <si>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</si>
  <si>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</si>
  <si>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</si>
  <si>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</si>
  <si>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</si>
  <si>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</t>
  </si>
  <si>
    <t xml:space="preserve">    自然生态保护</t>
  </si>
  <si>
    <t xml:space="preserve">      生态保护</t>
  </si>
  <si>
    <t xml:space="preserve">  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</si>
  <si>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</si>
  <si>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</si>
  <si>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</si>
  <si>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  其他自然生态保护</t>
  </si>
  <si>
    <t xml:space="preserve">  森林保护修复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</si>
  <si>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</si>
  <si>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</si>
  <si>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</si>
  <si>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</si>
  <si>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</si>
  <si>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其他森林保护修复支出</t>
  </si>
  <si>
    <t xml:space="preserve">    风沙荒漠治理</t>
  </si>
  <si>
    <t xml:space="preserve">      京津风沙源治理工程建设</t>
  </si>
  <si>
    <t xml:space="preserve">      其他风沙荒漠治理</t>
  </si>
  <si>
    <t xml:space="preserve">    退牧还草</t>
  </si>
  <si>
    <t xml:space="preserve">      退牧还草工程建设</t>
  </si>
  <si>
    <t xml:space="preserve">      其他退牧还草</t>
  </si>
  <si>
    <t xml:space="preserve">    已垦草原退耕还草</t>
  </si>
  <si>
    <t xml:space="preserve">      已垦草原退耕还草</t>
  </si>
  <si>
    <t xml:space="preserve">    能源节约利用</t>
  </si>
  <si>
    <t xml:space="preserve">      能源节能利用</t>
  </si>
  <si>
    <t xml:space="preserve">    污染减排</t>
  </si>
  <si>
    <t xml:space="preserve">       生态环境监测与信息</t>
  </si>
  <si>
    <t xml:space="preserve">       生态环境执法监察</t>
  </si>
  <si>
    <t xml:space="preserve">       减排专项</t>
  </si>
  <si>
    <t xml:space="preserve">       清洁生产专项</t>
  </si>
  <si>
    <t xml:space="preserve">       其他污染减排</t>
  </si>
  <si>
    <t xml:space="preserve">    可再生能源</t>
  </si>
  <si>
    <t xml:space="preserve">       可再生能源</t>
  </si>
  <si>
    <t xml:space="preserve">    循环经济</t>
  </si>
  <si>
    <t xml:space="preserve">   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</si>
  <si>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</si>
  <si>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</si>
  <si>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</si>
  <si>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</si>
  <si>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</si>
  <si>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</t>
  </si>
  <si>
    <t xml:space="preserve">  其他节能环保支出(款)</t>
  </si>
  <si>
    <t xml:space="preserve">    其他节能环保支出(项)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</si>
  <si>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12</t>
    </r>
  </si>
  <si>
    <t xml:space="preserve">  十一、城乡社区支出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</si>
  <si>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</si>
  <si>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</si>
  <si>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</si>
  <si>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</si>
  <si>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</si>
  <si>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</si>
  <si>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</si>
  <si>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</si>
  <si>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</si>
  <si>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</si>
  <si>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</si>
  <si>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</si>
  <si>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</si>
  <si>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</si>
  <si>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</si>
  <si>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</si>
  <si>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</si>
  <si>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其他城乡社区支出(款)</t>
  </si>
  <si>
    <t xml:space="preserve">    其他城乡社区支出(项)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</si>
  <si>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13</t>
    </r>
  </si>
  <si>
    <t xml:space="preserve">  十二、农林水支出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</si>
  <si>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</si>
  <si>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</si>
  <si>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</si>
  <si>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</si>
  <si>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</si>
  <si>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</si>
  <si>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</si>
  <si>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</si>
  <si>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</si>
  <si>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</si>
  <si>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</si>
  <si>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</si>
  <si>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>22</t>
  </si>
  <si>
    <t xml:space="preserve">    农业生产发展</t>
  </si>
  <si>
    <t>24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</si>
  <si>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</si>
  <si>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</si>
  <si>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</si>
  <si>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</si>
  <si>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r>
      <rPr>
        <sz val="9"/>
        <rFont val="宋体"/>
        <charset val="134"/>
      </rPr>
      <t>4</t>
    </r>
    <r>
      <rPr>
        <sz val="9"/>
        <rFont val="宋体"/>
        <charset val="134"/>
      </rPr>
      <t>2</t>
    </r>
  </si>
  <si>
    <t xml:space="preserve">    农村道路建设</t>
  </si>
  <si>
    <t>48</t>
  </si>
  <si>
    <t xml:space="preserve">    渔业发展</t>
  </si>
  <si>
    <r>
      <rPr>
        <sz val="9"/>
        <rFont val="宋体"/>
        <charset val="134"/>
      </rPr>
      <t>5</t>
    </r>
    <r>
      <rPr>
        <sz val="9"/>
        <rFont val="宋体"/>
        <charset val="134"/>
      </rPr>
      <t>2</t>
    </r>
  </si>
  <si>
    <t xml:space="preserve">    对高校毕业生到基层任职补助</t>
  </si>
  <si>
    <t>53</t>
  </si>
  <si>
    <t xml:space="preserve">    农田建设</t>
  </si>
  <si>
    <t xml:space="preserve">    其他农业农村支出</t>
  </si>
  <si>
    <t xml:space="preserve">  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</si>
  <si>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</si>
  <si>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</si>
  <si>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</si>
  <si>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</si>
  <si>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</si>
  <si>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>11</t>
  </si>
  <si>
    <t xml:space="preserve">    动植物保护</t>
  </si>
  <si>
    <t xml:space="preserve">    湿地保护</t>
  </si>
  <si>
    <t xml:space="preserve">    执法与监督</t>
  </si>
  <si>
    <t>17</t>
  </si>
  <si>
    <t xml:space="preserve">    防沙治沙</t>
  </si>
  <si>
    <t>20</t>
  </si>
  <si>
    <t>21</t>
  </si>
  <si>
    <t xml:space="preserve">    产业化管理</t>
  </si>
  <si>
    <t>23</t>
  </si>
  <si>
    <t xml:space="preserve">    信息管理</t>
  </si>
  <si>
    <t>26</t>
  </si>
  <si>
    <t xml:space="preserve">    林区公共支出</t>
  </si>
  <si>
    <t>27</t>
  </si>
  <si>
    <t xml:space="preserve">    贷款贴息</t>
  </si>
  <si>
    <t>34</t>
  </si>
  <si>
    <t xml:space="preserve">    林业草原防灾减灾</t>
  </si>
  <si>
    <t>36</t>
  </si>
  <si>
    <t xml:space="preserve">    草原管理</t>
  </si>
  <si>
    <t>37</t>
  </si>
  <si>
    <t>38</t>
  </si>
  <si>
    <t xml:space="preserve">    退耕还林还草</t>
  </si>
  <si>
    <t xml:space="preserve">    其他林业和草原支出</t>
  </si>
  <si>
    <t xml:space="preserve">  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</si>
  <si>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</si>
  <si>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</si>
  <si>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</si>
  <si>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</si>
  <si>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</si>
  <si>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</si>
  <si>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</si>
  <si>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</si>
  <si>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</si>
  <si>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</si>
  <si>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</si>
  <si>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r>
      <rPr>
        <sz val="9"/>
        <rFont val="宋体"/>
        <charset val="134"/>
      </rPr>
      <t>15</t>
    </r>
  </si>
  <si>
    <t xml:space="preserve">    抗旱</t>
  </si>
  <si>
    <r>
      <rPr>
        <sz val="9"/>
        <rFont val="宋体"/>
        <charset val="134"/>
      </rPr>
      <t>16</t>
    </r>
  </si>
  <si>
    <t xml:space="preserve">    农村水利</t>
  </si>
  <si>
    <r>
      <rPr>
        <sz val="9"/>
        <rFont val="宋体"/>
        <charset val="134"/>
      </rPr>
      <t>17</t>
    </r>
  </si>
  <si>
    <t xml:space="preserve">    水利技术推广</t>
  </si>
  <si>
    <t xml:space="preserve">    国际河流治理与管理</t>
  </si>
  <si>
    <r>
      <rPr>
        <sz val="9"/>
        <rFont val="宋体"/>
        <charset val="134"/>
      </rPr>
      <t>19</t>
    </r>
  </si>
  <si>
    <t xml:space="preserve">    江河湖库水系综合整治</t>
  </si>
  <si>
    <t xml:space="preserve">    大中型水库移民后期扶持专项支出</t>
  </si>
  <si>
    <r>
      <rPr>
        <sz val="9"/>
        <rFont val="宋体"/>
        <charset val="134"/>
      </rPr>
      <t>22</t>
    </r>
  </si>
  <si>
    <t xml:space="preserve">    水利安全监督</t>
  </si>
  <si>
    <r>
      <rPr>
        <sz val="9"/>
        <rFont val="宋体"/>
        <charset val="134"/>
      </rPr>
      <t>34</t>
    </r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</si>
  <si>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</si>
  <si>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</si>
  <si>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</si>
  <si>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</si>
  <si>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</si>
  <si>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巩固拓展脱贫攻坚成果衔接乡村振兴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</si>
  <si>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</si>
  <si>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</si>
  <si>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</si>
  <si>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</si>
  <si>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</si>
  <si>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其他巩固拓展脱贫攻坚成果衔接乡村振兴支出</t>
  </si>
  <si>
    <t xml:space="preserve">    农村综合改革</t>
  </si>
  <si>
    <t xml:space="preserve">    对村级公益事业建设的补助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</si>
  <si>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</si>
  <si>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</si>
  <si>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</si>
  <si>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</si>
  <si>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  普惠金融发展</t>
  </si>
  <si>
    <t xml:space="preserve">      支持农村金融机构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</si>
  <si>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</si>
  <si>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</si>
  <si>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</si>
  <si>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</si>
  <si>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</si>
  <si>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</si>
  <si>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</si>
  <si>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</t>
  </si>
  <si>
    <t xml:space="preserve">      化解其他公益性乡村债务</t>
  </si>
  <si>
    <t xml:space="preserve">      其他农林水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</si>
  <si>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14</t>
    </r>
  </si>
  <si>
    <t xml:space="preserve"> 十三、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</si>
  <si>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</si>
  <si>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</si>
  <si>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</si>
  <si>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</si>
  <si>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</si>
  <si>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公路运输管理</t>
  </si>
  <si>
    <t xml:space="preserve">      公路和运输技术标准化建设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</si>
  <si>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</t>
    </r>
  </si>
  <si>
    <t xml:space="preserve">      港口设施</t>
  </si>
  <si>
    <r>
      <rPr>
        <sz val="9"/>
        <rFont val="宋体"/>
        <charset val="134"/>
      </rPr>
      <t>23</t>
    </r>
  </si>
  <si>
    <t xml:space="preserve">      航道维护</t>
  </si>
  <si>
    <t xml:space="preserve">      船舶检验</t>
  </si>
  <si>
    <r>
      <rPr>
        <sz val="9"/>
        <rFont val="宋体"/>
        <charset val="134"/>
      </rPr>
      <t>28</t>
    </r>
  </si>
  <si>
    <t xml:space="preserve">      救助打捞</t>
  </si>
  <si>
    <r>
      <rPr>
        <sz val="9"/>
        <rFont val="宋体"/>
        <charset val="134"/>
      </rPr>
      <t>29</t>
    </r>
  </si>
  <si>
    <t xml:space="preserve">      内河运输</t>
  </si>
  <si>
    <r>
      <rPr>
        <sz val="9"/>
        <rFont val="宋体"/>
        <charset val="134"/>
      </rPr>
      <t>30</t>
    </r>
  </si>
  <si>
    <t xml:space="preserve">      远洋运输</t>
  </si>
  <si>
    <r>
      <rPr>
        <sz val="9"/>
        <rFont val="宋体"/>
        <charset val="134"/>
      </rPr>
      <t>31</t>
    </r>
  </si>
  <si>
    <t xml:space="preserve">      海事管理</t>
  </si>
  <si>
    <t xml:space="preserve">      航标事业发展</t>
  </si>
  <si>
    <t xml:space="preserve">      水路运输管理</t>
  </si>
  <si>
    <t xml:space="preserve">      口岸建设</t>
  </si>
  <si>
    <t xml:space="preserve">      其他公路水路运输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</si>
  <si>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</si>
  <si>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</si>
  <si>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</si>
  <si>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</si>
  <si>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</si>
  <si>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</si>
  <si>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</si>
  <si>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</si>
  <si>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</si>
  <si>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</si>
  <si>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</t>
  </si>
  <si>
    <t xml:space="preserve">      民用航空安全</t>
  </si>
  <si>
    <t xml:space="preserve">      民航专项运输</t>
  </si>
  <si>
    <t xml:space="preserve">      其他民用航空运输</t>
  </si>
  <si>
    <t xml:space="preserve">    邮政业</t>
  </si>
  <si>
    <t xml:space="preserve">      邮政普遍服务与特殊服务</t>
  </si>
  <si>
    <t xml:space="preserve">      其他邮政业</t>
  </si>
  <si>
    <t xml:space="preserve">    其他交通运输</t>
  </si>
  <si>
    <t xml:space="preserve">      公共交通运营补助</t>
  </si>
  <si>
    <t xml:space="preserve">      其他交通运输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</si>
  <si>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15</t>
    </r>
  </si>
  <si>
    <t xml:space="preserve">  十四、资源勘探信息等支出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</si>
  <si>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</si>
  <si>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</si>
  <si>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</si>
  <si>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</si>
  <si>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</si>
  <si>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</si>
  <si>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</si>
  <si>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</si>
  <si>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</si>
  <si>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</si>
  <si>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</si>
  <si>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</si>
  <si>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</si>
  <si>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</si>
  <si>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</si>
  <si>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</si>
  <si>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</si>
  <si>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</si>
  <si>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</si>
  <si>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</t>
  </si>
  <si>
    <t xml:space="preserve">    建筑业</t>
  </si>
  <si>
    <t xml:space="preserve">      其他建筑业</t>
  </si>
  <si>
    <t xml:space="preserve">  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</si>
  <si>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</si>
  <si>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</si>
  <si>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</si>
  <si>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</si>
  <si>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</si>
  <si>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</si>
  <si>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</si>
  <si>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</si>
  <si>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</si>
  <si>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</si>
  <si>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</si>
  <si>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</si>
  <si>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</si>
  <si>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</si>
  <si>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</si>
  <si>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  其他资源勘探信息等</t>
  </si>
  <si>
    <t xml:space="preserve">      黄金事务</t>
  </si>
  <si>
    <t xml:space="preserve">      技术改造</t>
  </si>
  <si>
    <t xml:space="preserve">      中药材扶持资金</t>
  </si>
  <si>
    <t xml:space="preserve">      重点产业振兴和技术改造项目贷款贴息</t>
  </si>
  <si>
    <t xml:space="preserve">      其他资源勘探信息等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</si>
  <si>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16</t>
    </r>
  </si>
  <si>
    <t xml:space="preserve">  十五、商业服务业等支出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</si>
  <si>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</si>
  <si>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</si>
  <si>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</si>
  <si>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r>
      <rPr>
        <sz val="9"/>
        <rFont val="宋体"/>
        <charset val="134"/>
      </rPr>
      <t>18</t>
    </r>
  </si>
  <si>
    <t xml:space="preserve">      民贸企业补贴</t>
  </si>
  <si>
    <t xml:space="preserve">      民贸民品贷款贴息</t>
  </si>
  <si>
    <t xml:space="preserve">      其他商业流通事务</t>
  </si>
  <si>
    <t xml:space="preserve">    涉外发展服务</t>
  </si>
  <si>
    <t xml:space="preserve">      外商投资环境建设补助资金</t>
  </si>
  <si>
    <t xml:space="preserve">      其他涉外发展服务</t>
  </si>
  <si>
    <t xml:space="preserve">    其他商业服务业等</t>
  </si>
  <si>
    <t xml:space="preserve">      服务业基础设施建设</t>
  </si>
  <si>
    <t xml:space="preserve">      其他商业服务业等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</si>
  <si>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17</t>
    </r>
  </si>
  <si>
    <t xml:space="preserve">  十六、金融支出</t>
  </si>
  <si>
    <t xml:space="preserve">    金融部门行政</t>
  </si>
  <si>
    <t xml:space="preserve">      安全防卫</t>
  </si>
  <si>
    <t xml:space="preserve">      金融部门其他行政</t>
  </si>
  <si>
    <t xml:space="preserve">    金融部门监管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</si>
  <si>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</si>
  <si>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</si>
  <si>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</si>
  <si>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</si>
  <si>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</si>
  <si>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</si>
  <si>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</si>
  <si>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</si>
  <si>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</t>
  </si>
  <si>
    <t xml:space="preserve">    金融发展</t>
  </si>
  <si>
    <t xml:space="preserve">      政策性银行亏损补贴</t>
  </si>
  <si>
    <t xml:space="preserve">      利息费用补贴</t>
  </si>
  <si>
    <t xml:space="preserve">      补充资本金</t>
  </si>
  <si>
    <t xml:space="preserve">      风险基金补助</t>
  </si>
  <si>
    <t xml:space="preserve">      其他金融发展</t>
  </si>
  <si>
    <t xml:space="preserve">    金融调控</t>
  </si>
  <si>
    <t xml:space="preserve">      中央银行亏损补贴</t>
  </si>
  <si>
    <t xml:space="preserve">      其他金融调控</t>
  </si>
  <si>
    <t xml:space="preserve">    其他金融</t>
  </si>
  <si>
    <t xml:space="preserve">      其他金融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</si>
  <si>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19</t>
    </r>
  </si>
  <si>
    <t xml:space="preserve">  十七、援助其他地区支出</t>
  </si>
  <si>
    <t xml:space="preserve">  一般公共服务</t>
  </si>
  <si>
    <t xml:space="preserve">  教育</t>
  </si>
  <si>
    <t xml:space="preserve">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</si>
  <si>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</si>
  <si>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</si>
  <si>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</si>
  <si>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</si>
  <si>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</si>
  <si>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20</t>
    </r>
  </si>
  <si>
    <t xml:space="preserve">  十八、自然资源海洋气象等支出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</si>
  <si>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</si>
  <si>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</si>
  <si>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</si>
  <si>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</si>
  <si>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</si>
  <si>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</si>
  <si>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</si>
  <si>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</si>
  <si>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</si>
  <si>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</si>
  <si>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</si>
  <si>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</si>
  <si>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</si>
  <si>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</si>
  <si>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</si>
  <si>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</si>
  <si>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</si>
  <si>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>25</t>
  </si>
  <si>
    <t xml:space="preserve">    海港航标维护</t>
  </si>
  <si>
    <t xml:space="preserve">    海水淡化</t>
  </si>
  <si>
    <t xml:space="preserve">    无居民海岛使用金支出</t>
  </si>
  <si>
    <t>28</t>
  </si>
  <si>
    <t xml:space="preserve">    海洋战略规划与预警监测</t>
  </si>
  <si>
    <t>29</t>
  </si>
  <si>
    <t xml:space="preserve">    基础测绘与地理信息监管</t>
  </si>
  <si>
    <t xml:space="preserve">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</si>
  <si>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</si>
  <si>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</si>
  <si>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</si>
  <si>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</si>
  <si>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</si>
  <si>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</si>
  <si>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</si>
  <si>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</si>
  <si>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</si>
  <si>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</si>
  <si>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</si>
  <si>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</t>
  </si>
  <si>
    <t xml:space="preserve">    其他自然资源海洋气象等</t>
  </si>
  <si>
    <t xml:space="preserve">      其他自然资源海洋气象等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</si>
  <si>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21</t>
    </r>
  </si>
  <si>
    <t xml:space="preserve">  十九、住房保障支出</t>
  </si>
  <si>
    <t xml:space="preserve">    保障性安居工程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</si>
  <si>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</si>
  <si>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</si>
  <si>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</si>
  <si>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</si>
  <si>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老旧小区改造</t>
  </si>
  <si>
    <t xml:space="preserve">    配租型住房保障</t>
  </si>
  <si>
    <t xml:space="preserve">    配售型保障性住房</t>
  </si>
  <si>
    <t xml:space="preserve">    城中村改造</t>
  </si>
  <si>
    <t xml:space="preserve">    其他保障性安居工程支出</t>
  </si>
  <si>
    <t xml:space="preserve">    住房改革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</si>
  <si>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</si>
  <si>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</si>
  <si>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</si>
  <si>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</si>
  <si>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</t>
  </si>
  <si>
    <t xml:space="preserve">      住房公积金管理</t>
  </si>
  <si>
    <t xml:space="preserve">      其他城乡社区住宅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</si>
  <si>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22</t>
    </r>
  </si>
  <si>
    <t xml:space="preserve">  二十、粮油物资储备支出</t>
  </si>
  <si>
    <t xml:space="preserve">    粮油事务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</si>
  <si>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</si>
  <si>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</si>
  <si>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</si>
  <si>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</si>
  <si>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</si>
  <si>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</si>
  <si>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</si>
  <si>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</si>
  <si>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>18</t>
  </si>
  <si>
    <t xml:space="preserve">    粮油市场调控专项资金</t>
  </si>
  <si>
    <t>19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</si>
  <si>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</si>
  <si>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</si>
  <si>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</si>
  <si>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</si>
  <si>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</si>
  <si>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</si>
  <si>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</si>
  <si>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</si>
  <si>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</t>
  </si>
  <si>
    <t xml:space="preserve">    粮油储备</t>
  </si>
  <si>
    <t xml:space="preserve">      储备粮油补贴</t>
  </si>
  <si>
    <t xml:space="preserve">      储备粮油差价补贴</t>
  </si>
  <si>
    <t xml:space="preserve">   储备粮（油)库建设</t>
  </si>
  <si>
    <t xml:space="preserve">   最低收购价政策</t>
  </si>
  <si>
    <t xml:space="preserve">      其他粮油储备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</si>
  <si>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</si>
  <si>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</si>
  <si>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</si>
  <si>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</si>
  <si>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化肥储备</t>
  </si>
  <si>
    <t xml:space="preserve">      农药储备</t>
  </si>
  <si>
    <t xml:space="preserve">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</si>
  <si>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</si>
  <si>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</si>
  <si>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</si>
  <si>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</si>
  <si>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</si>
  <si>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24</t>
    </r>
  </si>
  <si>
    <t xml:space="preserve">  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</si>
  <si>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</si>
  <si>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</si>
  <si>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</si>
  <si>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</si>
  <si>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</si>
  <si>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</si>
  <si>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</si>
  <si>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</si>
  <si>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</si>
  <si>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</si>
  <si>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</si>
  <si>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</si>
  <si>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</si>
  <si>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</si>
  <si>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</si>
  <si>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</si>
  <si>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</si>
  <si>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</si>
  <si>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</si>
  <si>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</si>
  <si>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</si>
  <si>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</si>
  <si>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 </t>
  </si>
  <si>
    <t xml:space="preserve">      其他地震事务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</si>
  <si>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</si>
  <si>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</si>
  <si>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</si>
  <si>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</t>
  </si>
  <si>
    <t xml:space="preserve">    自然灾害救灾及恢复重建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</si>
  <si>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</si>
  <si>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</si>
  <si>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</si>
  <si>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</si>
  <si>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</si>
  <si>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27</t>
    </r>
  </si>
  <si>
    <t>二十二、预备费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</si>
  <si>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32</t>
    </r>
  </si>
  <si>
    <t>二十三、 债务付息支出</t>
  </si>
  <si>
    <t xml:space="preserve">  中央政府国内债务付息支出(款)</t>
  </si>
  <si>
    <t xml:space="preserve">    中央政府国内债务付息支出(项)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</si>
  <si>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</si>
  <si>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</si>
  <si>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</si>
  <si>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</si>
  <si>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</si>
  <si>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  地方政府一般债务付息</t>
  </si>
  <si>
    <t xml:space="preserve">      地方政府一般债券付息</t>
  </si>
  <si>
    <t xml:space="preserve">      地方政府向外国政府借款付息</t>
  </si>
  <si>
    <t xml:space="preserve">      地方政府向国际组织借款付息</t>
  </si>
  <si>
    <t xml:space="preserve">      地方政府其他一般债务付息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</si>
  <si>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33</t>
    </r>
  </si>
  <si>
    <t>二十四、 债务发行费用支出</t>
  </si>
  <si>
    <t xml:space="preserve">    中央政府国内债务发行费用</t>
  </si>
  <si>
    <t xml:space="preserve">    中央政府国外债务发行费用</t>
  </si>
  <si>
    <t xml:space="preserve">    地方政府一般债务发行费用</t>
  </si>
  <si>
    <t>229</t>
  </si>
  <si>
    <t>二十五、 其他</t>
  </si>
  <si>
    <t xml:space="preserve">    年初预留</t>
  </si>
  <si>
    <t xml:space="preserve">    其他支出</t>
  </si>
  <si>
    <t>支出合计</t>
  </si>
  <si>
    <t>衡山县2026年一般公共预算本级基本支出预算表</t>
  </si>
  <si>
    <t>政府经济科目</t>
  </si>
  <si>
    <t>501</t>
  </si>
  <si>
    <t>机关工资福利支出</t>
  </si>
  <si>
    <t xml:space="preserve">   50101</t>
  </si>
  <si>
    <t xml:space="preserve">  工资奖金津补贴</t>
  </si>
  <si>
    <t xml:space="preserve">   50102</t>
  </si>
  <si>
    <t xml:space="preserve">  社会保障缴费</t>
  </si>
  <si>
    <t xml:space="preserve">   50103</t>
  </si>
  <si>
    <t xml:space="preserve">  住房公积金</t>
  </si>
  <si>
    <t xml:space="preserve">   50199</t>
  </si>
  <si>
    <t xml:space="preserve">  其他工资福利支出</t>
  </si>
  <si>
    <t>502</t>
  </si>
  <si>
    <t>机关商品和服务支出</t>
  </si>
  <si>
    <t xml:space="preserve">   50201</t>
  </si>
  <si>
    <t xml:space="preserve">  办公经费</t>
  </si>
  <si>
    <t xml:space="preserve">   50202</t>
  </si>
  <si>
    <t xml:space="preserve">  会议费</t>
  </si>
  <si>
    <t xml:space="preserve">   50203</t>
  </si>
  <si>
    <t xml:space="preserve">  培训费</t>
  </si>
  <si>
    <t xml:space="preserve">   50204</t>
  </si>
  <si>
    <t xml:space="preserve">  专用材料购置费</t>
  </si>
  <si>
    <t xml:space="preserve">   50205</t>
  </si>
  <si>
    <t xml:space="preserve">  委托业务费</t>
  </si>
  <si>
    <t xml:space="preserve">   50206</t>
  </si>
  <si>
    <t xml:space="preserve">  公务接待费</t>
  </si>
  <si>
    <t xml:space="preserve">   50207</t>
  </si>
  <si>
    <t xml:space="preserve">  因公出国(境)费用</t>
  </si>
  <si>
    <t xml:space="preserve">   50208</t>
  </si>
  <si>
    <t xml:space="preserve">  公务用车运行维护费</t>
  </si>
  <si>
    <t xml:space="preserve">   50209</t>
  </si>
  <si>
    <t xml:space="preserve">  维修(护)费</t>
  </si>
  <si>
    <t xml:space="preserve">   50299</t>
  </si>
  <si>
    <t xml:space="preserve">  其他商品和服务支出</t>
  </si>
  <si>
    <t>503</t>
  </si>
  <si>
    <t>机关资本性支出(一)</t>
  </si>
  <si>
    <t xml:space="preserve">   50301</t>
  </si>
  <si>
    <t xml:space="preserve">  房屋建筑物购建</t>
  </si>
  <si>
    <t xml:space="preserve">   50302</t>
  </si>
  <si>
    <t xml:space="preserve">  基础设施建设</t>
  </si>
  <si>
    <t xml:space="preserve">   50303</t>
  </si>
  <si>
    <t xml:space="preserve">  公务用车购置</t>
  </si>
  <si>
    <t xml:space="preserve">   50305</t>
  </si>
  <si>
    <t xml:space="preserve">  土地征迁补偿和安置支出</t>
  </si>
  <si>
    <t xml:space="preserve">   50306</t>
  </si>
  <si>
    <t xml:space="preserve">  设备购置</t>
  </si>
  <si>
    <t xml:space="preserve">   50307</t>
  </si>
  <si>
    <t xml:space="preserve">  大型修缮</t>
  </si>
  <si>
    <t xml:space="preserve">   50399</t>
  </si>
  <si>
    <t xml:space="preserve">  其他资本性支出</t>
  </si>
  <si>
    <t>504</t>
  </si>
  <si>
    <t>机关资本性支出(二)</t>
  </si>
  <si>
    <t xml:space="preserve">   50401</t>
  </si>
  <si>
    <t xml:space="preserve">   50402</t>
  </si>
  <si>
    <t xml:space="preserve">   50403</t>
  </si>
  <si>
    <t xml:space="preserve">   50404</t>
  </si>
  <si>
    <t xml:space="preserve">   50405</t>
  </si>
  <si>
    <t xml:space="preserve">   50499</t>
  </si>
  <si>
    <t>505</t>
  </si>
  <si>
    <t>对事业单位经常性补助</t>
  </si>
  <si>
    <t xml:space="preserve">   50501</t>
  </si>
  <si>
    <t xml:space="preserve">  工资福利支出</t>
  </si>
  <si>
    <t xml:space="preserve">   50502</t>
  </si>
  <si>
    <t xml:space="preserve">  商品和服务支出</t>
  </si>
  <si>
    <t xml:space="preserve">   50599</t>
  </si>
  <si>
    <t xml:space="preserve">  其他对事业单位补助</t>
  </si>
  <si>
    <t>506</t>
  </si>
  <si>
    <t>对事业单位资本性补助</t>
  </si>
  <si>
    <t xml:space="preserve">   50601</t>
  </si>
  <si>
    <t xml:space="preserve">  资本性支出(一)</t>
  </si>
  <si>
    <t xml:space="preserve">   50602</t>
  </si>
  <si>
    <t xml:space="preserve">  资本性支出(二)</t>
  </si>
  <si>
    <t>507</t>
  </si>
  <si>
    <t>对企业补助</t>
  </si>
  <si>
    <t xml:space="preserve">   50701</t>
  </si>
  <si>
    <t xml:space="preserve">  费用补贴</t>
  </si>
  <si>
    <t xml:space="preserve">   50702</t>
  </si>
  <si>
    <t xml:space="preserve">  利息补贴</t>
  </si>
  <si>
    <t xml:space="preserve">   50799</t>
  </si>
  <si>
    <t xml:space="preserve">  其他对企业补助</t>
  </si>
  <si>
    <t>508</t>
  </si>
  <si>
    <t>对企业资本性支出</t>
  </si>
  <si>
    <t xml:space="preserve">   50803</t>
  </si>
  <si>
    <t xml:space="preserve">  对企业资本性支出(一)</t>
  </si>
  <si>
    <t xml:space="preserve">   50804</t>
  </si>
  <si>
    <t xml:space="preserve">  对企业资本性支出(二)</t>
  </si>
  <si>
    <t>509</t>
  </si>
  <si>
    <t>对个人和家庭的补助</t>
  </si>
  <si>
    <t xml:space="preserve">   50901</t>
  </si>
  <si>
    <t xml:space="preserve">  社会福利和救助</t>
  </si>
  <si>
    <t xml:space="preserve">   50902</t>
  </si>
  <si>
    <t xml:space="preserve">  助学金</t>
  </si>
  <si>
    <t xml:space="preserve">   50903</t>
  </si>
  <si>
    <t xml:space="preserve">  个人农业生产补贴</t>
  </si>
  <si>
    <t xml:space="preserve">   50905</t>
  </si>
  <si>
    <t xml:space="preserve">  离退休费</t>
  </si>
  <si>
    <t xml:space="preserve">   50999</t>
  </si>
  <si>
    <t xml:space="preserve">  其他对个人和家庭补助</t>
  </si>
  <si>
    <t>510</t>
  </si>
  <si>
    <t>对社会保障基金补助</t>
  </si>
  <si>
    <t xml:space="preserve">   51002</t>
  </si>
  <si>
    <t xml:space="preserve">  对社会保险基金补助</t>
  </si>
  <si>
    <t xml:space="preserve">   51003</t>
  </si>
  <si>
    <t xml:space="preserve">  补充全国社会保障基金</t>
  </si>
  <si>
    <t xml:space="preserve">   51004</t>
  </si>
  <si>
    <t xml:space="preserve">  对机关事业单位职业年金的补助</t>
  </si>
  <si>
    <t>511</t>
  </si>
  <si>
    <t>债务利息及费用支出</t>
  </si>
  <si>
    <t xml:space="preserve">   51101</t>
  </si>
  <si>
    <t xml:space="preserve">  国内债务付息</t>
  </si>
  <si>
    <t xml:space="preserve">   51102</t>
  </si>
  <si>
    <t xml:space="preserve">  国外债务付息</t>
  </si>
  <si>
    <t xml:space="preserve">   51103</t>
  </si>
  <si>
    <t xml:space="preserve">  国内债务发行费用</t>
  </si>
  <si>
    <t xml:space="preserve">   51104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</si>
  <si>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</si>
  <si>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</si>
  <si>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</si>
  <si>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</si>
  <si>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</si>
  <si>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>一、税收返还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</si>
  <si>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</si>
  <si>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</si>
  <si>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</si>
  <si>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</si>
  <si>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增值税五五分享税收返还收入</t>
  </si>
  <si>
    <t xml:space="preserve">      其他返还性收入</t>
  </si>
  <si>
    <t>二、一般性转移支付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</si>
  <si>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</si>
  <si>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</si>
  <si>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</si>
  <si>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</si>
  <si>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</si>
  <si>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</si>
  <si>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</si>
  <si>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</si>
  <si>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</si>
  <si>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</si>
  <si>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</si>
  <si>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</si>
  <si>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巩固拓展脱贫攻坚成果衔接乡村振兴转移支付收入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</si>
  <si>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</si>
  <si>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</si>
  <si>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</si>
  <si>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</si>
  <si>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</si>
  <si>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</si>
  <si>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</si>
  <si>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</si>
  <si>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</si>
  <si>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</si>
  <si>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</si>
  <si>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</si>
  <si>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</si>
  <si>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</si>
  <si>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</si>
  <si>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</si>
  <si>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</si>
  <si>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</si>
  <si>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</si>
  <si>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</si>
  <si>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</si>
  <si>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</si>
  <si>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>……</t>
  </si>
  <si>
    <t>三、专项转移支付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</si>
  <si>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</si>
  <si>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</si>
  <si>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</si>
  <si>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</si>
  <si>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</si>
  <si>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</si>
  <si>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</si>
  <si>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</si>
  <si>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</si>
  <si>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</si>
  <si>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</si>
  <si>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</si>
  <si>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</si>
  <si>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</si>
  <si>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</si>
  <si>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</si>
  <si>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</si>
  <si>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</si>
  <si>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</si>
  <si>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</si>
  <si>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</si>
  <si>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一般公共预算对下税收返还和转移支付预算分项目表</t>
  </si>
  <si>
    <t>此表无数据</t>
  </si>
  <si>
    <t xml:space="preserve">      贫困地区转移支付收入</t>
  </si>
  <si>
    <t>合       计</t>
  </si>
  <si>
    <t>一般公共预算对下税收返还和转移支付预算分地区表</t>
  </si>
  <si>
    <t>地  区</t>
  </si>
  <si>
    <t>本年预算数为上年执行数的％</t>
  </si>
  <si>
    <t>税收返还</t>
  </si>
  <si>
    <t>一般性转移支付</t>
  </si>
  <si>
    <t>专项转移支付</t>
  </si>
  <si>
    <t>衡山县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</si>
  <si>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目</t>
    </r>
  </si>
  <si>
    <t>一、地方农网还贷资金收入</t>
  </si>
  <si>
    <t>二、海南省高等级公路车辆通行附加费收入</t>
  </si>
  <si>
    <t>三、港口建设费收入</t>
  </si>
  <si>
    <r>
      <rPr>
        <sz val="11"/>
        <rFont val="宋体"/>
        <charset val="134"/>
      </rPr>
      <t>四、国家电影事业发展专项资金收入</t>
    </r>
  </si>
  <si>
    <r>
      <rPr>
        <sz val="11"/>
        <rFont val="宋体"/>
        <charset val="134"/>
      </rPr>
      <t>五、国有土地收益基金收入</t>
    </r>
  </si>
  <si>
    <r>
      <rPr>
        <sz val="11"/>
        <rFont val="宋体"/>
        <charset val="134"/>
      </rPr>
      <t>六、农业土地开发资金收入</t>
    </r>
  </si>
  <si>
    <r>
      <rPr>
        <sz val="11"/>
        <rFont val="宋体"/>
        <charset val="134"/>
      </rPr>
      <t>七、国有土地使用权出让收入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</si>
  <si>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土地出让价款收入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</si>
  <si>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补缴的土地价款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</si>
  <si>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划拨土地收入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</si>
  <si>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缴纳新增建设用地土地有偿使用费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</si>
  <si>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其他土地出让收入</t>
    </r>
  </si>
  <si>
    <r>
      <rPr>
        <sz val="11"/>
        <rFont val="宋体"/>
        <charset val="134"/>
      </rPr>
      <t>八、大中型水库库区基金收入</t>
    </r>
  </si>
  <si>
    <r>
      <rPr>
        <sz val="11"/>
        <rFont val="宋体"/>
        <charset val="134"/>
      </rPr>
      <t>九、彩票公益金收入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</si>
  <si>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福利彩票公益金收入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</si>
  <si>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体育彩票公益金收入</t>
    </r>
  </si>
  <si>
    <r>
      <rPr>
        <sz val="11"/>
        <rFont val="宋体"/>
        <charset val="134"/>
      </rPr>
      <t>十、城市基础设施配套费收入</t>
    </r>
  </si>
  <si>
    <r>
      <rPr>
        <sz val="11"/>
        <rFont val="宋体"/>
        <charset val="134"/>
      </rPr>
      <t>十一、小型水库移民扶助基金收入</t>
    </r>
  </si>
  <si>
    <r>
      <rPr>
        <sz val="11"/>
        <rFont val="宋体"/>
        <charset val="134"/>
      </rPr>
      <t>十二、国家重大水利工程建设基金收入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</si>
  <si>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南水北调工程建设资金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</si>
  <si>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三峡工程后续工作资金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</si>
  <si>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省级重大水利工程建设资金</t>
    </r>
  </si>
  <si>
    <r>
      <rPr>
        <sz val="11"/>
        <rFont val="宋体"/>
        <charset val="134"/>
      </rPr>
      <t>十三、车辆通行费</t>
    </r>
  </si>
  <si>
    <r>
      <rPr>
        <sz val="11"/>
        <rFont val="宋体"/>
        <charset val="134"/>
      </rPr>
      <t>十四、污水处理费收入</t>
    </r>
  </si>
  <si>
    <r>
      <rPr>
        <sz val="11"/>
        <rFont val="宋体"/>
        <charset val="134"/>
      </rPr>
      <t>十五、彩票发行机构和彩票销售机构的业务费用</t>
    </r>
  </si>
  <si>
    <r>
      <rPr>
        <sz val="11"/>
        <rFont val="宋体"/>
        <charset val="134"/>
      </rPr>
      <t>十六、其他政府性基金收入</t>
    </r>
  </si>
  <si>
    <r>
      <rPr>
        <sz val="11"/>
        <rFont val="宋体"/>
        <charset val="134"/>
      </rPr>
      <t>十七、专项债券对应项目专项收入</t>
    </r>
  </si>
  <si>
    <t xml:space="preserve">  政府性基金预算上级补助收入</t>
  </si>
  <si>
    <t xml:space="preserve">  政府性基金上解收入</t>
  </si>
  <si>
    <t xml:space="preserve">  债务转贷收入</t>
  </si>
  <si>
    <t>项        目</t>
  </si>
  <si>
    <t>文化旅游体育与传媒支出</t>
  </si>
  <si>
    <t xml:space="preserve">  旅游发展基金支出</t>
  </si>
  <si>
    <t xml:space="preserve">    地方旅游开发项目补助</t>
  </si>
  <si>
    <t>节能环保支出</t>
  </si>
  <si>
    <t xml:space="preserve">  超长期特别国债安排的支出</t>
  </si>
  <si>
    <t xml:space="preserve">    其他节能环保支出</t>
  </si>
  <si>
    <t>城乡社区支出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</si>
  <si>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</si>
  <si>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</si>
  <si>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</si>
  <si>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</si>
  <si>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</si>
  <si>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</si>
  <si>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</si>
  <si>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</si>
  <si>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</si>
  <si>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</si>
  <si>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</si>
  <si>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保障性住房租金补贴</t>
  </si>
  <si>
    <t xml:space="preserve">    农业生产发展支出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</si>
  <si>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</si>
  <si>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</si>
  <si>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</si>
  <si>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</si>
  <si>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</si>
  <si>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</si>
  <si>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</si>
  <si>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</si>
  <si>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</si>
  <si>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</si>
  <si>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</si>
  <si>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</si>
  <si>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</si>
  <si>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  其他城乡社区支出</t>
  </si>
  <si>
    <t>农林水支出</t>
  </si>
  <si>
    <t xml:space="preserve">  国家重大水利工程建设基金安排的支出</t>
  </si>
  <si>
    <t xml:space="preserve">    三峡后续工作</t>
  </si>
  <si>
    <t xml:space="preserve">    地方重大水利工程建设</t>
  </si>
  <si>
    <t xml:space="preserve">    其他重大水利工程建设基金支出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</si>
  <si>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</si>
  <si>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</si>
  <si>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</si>
  <si>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  其他大中型水库移民后期扶持基金支出</t>
  </si>
  <si>
    <t>资源勘探工业信息等支出</t>
  </si>
  <si>
    <t xml:space="preserve">    工业和信息产业</t>
  </si>
  <si>
    <t xml:space="preserve">    其他资源勘探工业信息等支出</t>
  </si>
  <si>
    <t xml:space="preserve">  其他政府性基金及对应专项债务收入安排的支出</t>
  </si>
  <si>
    <t xml:space="preserve">    其他政府性基金安排的支出  </t>
  </si>
  <si>
    <t xml:space="preserve">    其他地方自行试点项目收益专项债券收入安排的支出  </t>
  </si>
  <si>
    <t xml:space="preserve">    其他政府性基金债务收入安排的支出  </t>
  </si>
  <si>
    <t xml:space="preserve">  彩票公益金安排的支出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</si>
  <si>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</si>
  <si>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</si>
  <si>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</si>
  <si>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</si>
  <si>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</si>
  <si>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</si>
  <si>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</si>
  <si>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用于巩固拓展脱贫攻坚成果衔接乡村振兴的彩票公益金支出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</si>
  <si>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</si>
  <si>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</si>
  <si>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</si>
  <si>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>债务付息支出</t>
  </si>
  <si>
    <t xml:space="preserve">  地方政府专项债务付息支出</t>
  </si>
  <si>
    <t xml:space="preserve">    海南省高等级公路车辆通行附加费债务付息支出</t>
  </si>
  <si>
    <t xml:space="preserve">    国家电影事业发展专项资金债务付息支出</t>
  </si>
  <si>
    <t xml:space="preserve">    国有土地使用权出让金债务付息支出</t>
  </si>
  <si>
    <t xml:space="preserve">    农业土地开发资金债务付息支出</t>
  </si>
  <si>
    <t xml:space="preserve">    大中型水库库区基金债务付息支出</t>
  </si>
  <si>
    <t xml:space="preserve">    城市基础设施配套费债务付息支出</t>
  </si>
  <si>
    <t xml:space="preserve">    小型水库移民扶助基金债务付息支出</t>
  </si>
  <si>
    <t xml:space="preserve">    国家重大水利工程建设基金债务付息支出</t>
  </si>
  <si>
    <t xml:space="preserve">    车辆通行费债务付息支出</t>
  </si>
  <si>
    <t xml:space="preserve">    污水处理费债务付息支出</t>
  </si>
  <si>
    <t xml:space="preserve">    土地储备专项债券付息支出</t>
  </si>
  <si>
    <t xml:space="preserve">    政府收费公路专项债券付息支出</t>
  </si>
  <si>
    <t xml:space="preserve">    棚户区改造专项债券付息支出</t>
  </si>
  <si>
    <t xml:space="preserve">    其他地方自行试点项目收益专项债券付息支出</t>
  </si>
  <si>
    <t xml:space="preserve">    其他政府性基金债务付息支出</t>
  </si>
  <si>
    <t xml:space="preserve">    本级支出合计</t>
  </si>
  <si>
    <t>地方政府专项债务还本支出</t>
  </si>
  <si>
    <t xml:space="preserve">  政府性基金补助支出</t>
  </si>
  <si>
    <t xml:space="preserve">  政府性基金上解支出</t>
  </si>
  <si>
    <t xml:space="preserve">  地方政府专项债务转贷支出</t>
  </si>
  <si>
    <t xml:space="preserve">    支出总计</t>
  </si>
  <si>
    <t>收入项目</t>
  </si>
  <si>
    <t>政府性基金转移支付预算收入</t>
  </si>
  <si>
    <t xml:space="preserve">    科学技术</t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</si>
  <si>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</si>
  <si>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</si>
  <si>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</si>
  <si>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</si>
  <si>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</si>
  <si>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</si>
  <si>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</si>
  <si>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自然资源海洋气象等</t>
  </si>
  <si>
    <t xml:space="preserve">    超长期特别国债转移支付收入</t>
  </si>
  <si>
    <t xml:space="preserve">    其他收入</t>
  </si>
  <si>
    <t>**市（县）</t>
  </si>
  <si>
    <t>单位:万元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</si>
  <si>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</si>
  <si>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</si>
  <si>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</si>
  <si>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</si>
  <si>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</si>
  <si>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 xml:space="preserve">  国有资本经营预算转移支付收入</t>
  </si>
  <si>
    <t xml:space="preserve">  国有资本经营预算上解收入</t>
  </si>
  <si>
    <t>项      目</t>
  </si>
  <si>
    <t>一、补充全国社会保障基金</t>
  </si>
  <si>
    <t xml:space="preserve">      国有资本经营预算补充社保基金支出</t>
  </si>
  <si>
    <t>二、解决历史遗留问题及改革成本支出</t>
  </si>
  <si>
    <t xml:space="preserve">      厂办大集体改革支出</t>
  </si>
  <si>
    <t xml:space="preserve">      “三供一业”移交补助支出</t>
  </si>
  <si>
    <t xml:space="preserve">    国有企业退休人员社会化管理补助支出</t>
  </si>
  <si>
    <t xml:space="preserve">    其他解决历史遗留问题及改革成本支出</t>
  </si>
  <si>
    <t>三、国有企业资本金注入</t>
  </si>
  <si>
    <t xml:space="preserve">      国有经济结构调整支出</t>
  </si>
  <si>
    <t xml:space="preserve">      金融企业资本性支出</t>
  </si>
  <si>
    <t>四、国有企业政策性补贴</t>
  </si>
  <si>
    <t xml:space="preserve">      国有企业政策性补贴</t>
  </si>
  <si>
    <t>五、其他国有资本经营预算支出</t>
  </si>
  <si>
    <t xml:space="preserve">      其他国有资本经营预算支出</t>
  </si>
  <si>
    <t xml:space="preserve">  国有资本经营预算转移支付支出</t>
  </si>
  <si>
    <t xml:space="preserve">  国有资本经营预算上解支出</t>
  </si>
  <si>
    <t xml:space="preserve">  国有资本经营预算调出资金</t>
  </si>
  <si>
    <t>衡山县2026年国有资本经营本级支出预算表</t>
  </si>
  <si>
    <t>衡山县2025年对下安排转移支付国有资本经营预算转移支付表</t>
  </si>
  <si>
    <r>
      <rPr>
        <sz val="10"/>
        <rFont val="宋体"/>
        <charset val="134"/>
      </rPr>
      <t>单位：万元</t>
    </r>
  </si>
  <si>
    <t>地区</t>
  </si>
  <si>
    <r>
      <rPr>
        <sz val="10"/>
        <rFont val="宋体"/>
        <charset val="134"/>
      </rPr>
      <t>支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出</t>
    </r>
  </si>
  <si>
    <r>
      <rPr>
        <sz val="10"/>
        <rFont val="宋体"/>
        <charset val="134"/>
      </rPr>
      <t>金额</t>
    </r>
  </si>
  <si>
    <t>项  目</t>
  </si>
  <si>
    <t>一、本年收入</t>
  </si>
  <si>
    <t>企业职工基本养老保险基金</t>
  </si>
  <si>
    <t>基本养老保险费收入</t>
  </si>
  <si>
    <t>利息收入</t>
  </si>
  <si>
    <t>财政补贴收入</t>
  </si>
  <si>
    <t>委托投资收益</t>
  </si>
  <si>
    <t>其他收入</t>
  </si>
  <si>
    <t>转移收入</t>
  </si>
  <si>
    <t>上级补助收入</t>
  </si>
  <si>
    <t>城乡居民基本养老保险基金</t>
  </si>
  <si>
    <t>个人缴费收入</t>
  </si>
  <si>
    <t>集体补助收入</t>
  </si>
  <si>
    <t>机关事业单位基本养老保险基金</t>
  </si>
  <si>
    <t>城镇职工基本医疗保险基金</t>
  </si>
  <si>
    <t>基本医疗保险费收入</t>
  </si>
  <si>
    <t>城乡居民基本医疗保险基金</t>
  </si>
  <si>
    <t>缴费收入</t>
  </si>
  <si>
    <t>工伤保险基金</t>
  </si>
  <si>
    <t>工伤保险费收入</t>
  </si>
  <si>
    <t>失业保险基金</t>
  </si>
  <si>
    <t>失业保险费收入</t>
  </si>
  <si>
    <t>生育保险</t>
  </si>
  <si>
    <t>生育保险费收入</t>
  </si>
  <si>
    <t>二、上年结余</t>
  </si>
  <si>
    <t>合  计</t>
  </si>
  <si>
    <t>一、本年支出</t>
  </si>
  <si>
    <t>1、城乡居民基本养老保险基金</t>
  </si>
  <si>
    <t>基础养老金支出</t>
  </si>
  <si>
    <t>个人账户养老金支出</t>
  </si>
  <si>
    <t>丧葬补助金支出</t>
  </si>
  <si>
    <t>转移支出</t>
  </si>
  <si>
    <t>2、机关事业单位基本养老保险基金</t>
  </si>
  <si>
    <t>基本养老金支出</t>
  </si>
  <si>
    <t>二、本年收支结余</t>
  </si>
  <si>
    <t>项    目</t>
  </si>
  <si>
    <t>上年预算数</t>
  </si>
  <si>
    <t>比上年增减数</t>
  </si>
  <si>
    <t>比上年增减幅度</t>
  </si>
  <si>
    <t>1、因公出国（境)费用</t>
  </si>
  <si>
    <t>2、公务接待费</t>
  </si>
  <si>
    <t>3、公务用车购置及运行维护费</t>
  </si>
  <si>
    <t>其中：（1）公务用车购置</t>
  </si>
  <si>
    <t xml:space="preserve">      （2）公务用车运行维护费</t>
  </si>
  <si>
    <t>备注：根据上级及县委县政府会议精神，各预算单位采取措施，压缩三公经费。</t>
  </si>
  <si>
    <t>单位：亿元</t>
  </si>
  <si>
    <t>限    额</t>
  </si>
  <si>
    <t>余    额</t>
  </si>
  <si>
    <t>合计</t>
  </si>
  <si>
    <t>一般债务</t>
  </si>
  <si>
    <t>专项债务</t>
  </si>
  <si>
    <t>累计</t>
  </si>
  <si>
    <t>新增</t>
  </si>
  <si>
    <t>金额单位：亿元</t>
  </si>
  <si>
    <r>
      <rPr>
        <b/>
        <sz val="11"/>
        <rFont val="SimSun"/>
        <charset val="134"/>
      </rPr>
      <t>地区及内容</t>
    </r>
  </si>
  <si>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年末</t>
    </r>
  </si>
  <si>
    <r>
      <rPr>
        <b/>
        <sz val="11"/>
        <rFont val="SimSun"/>
        <charset val="134"/>
      </rPr>
      <t>小计</t>
    </r>
  </si>
  <si>
    <r>
      <rPr>
        <b/>
        <sz val="11"/>
        <rFont val="SimSun"/>
        <charset val="134"/>
      </rPr>
      <t>一般债务</t>
    </r>
  </si>
  <si>
    <t>衡山县年末限额</t>
  </si>
  <si>
    <t>衡山县年末余额</t>
  </si>
  <si>
    <r>
      <rPr>
        <b/>
        <sz val="11"/>
        <rFont val="SimSun"/>
        <charset val="134"/>
      </rPr>
      <t>专项债务</t>
    </r>
  </si>
  <si>
    <t>政府债券额</t>
  </si>
  <si>
    <t>其中：再融资债券额</t>
  </si>
  <si>
    <t>还本付息额</t>
  </si>
  <si>
    <t>衡山县2026年地方政府债务限额情况表</t>
  </si>
  <si>
    <t>衡山县2026年本级新增地方政府债券资金
使用安排情况表</t>
  </si>
  <si>
    <t>金额单位：万元</t>
  </si>
  <si>
    <t>2026年</t>
  </si>
  <si>
    <t>安排金额</t>
  </si>
  <si>
    <t>县城老城区市政提质改造</t>
  </si>
  <si>
    <t>衡山体育公园建设项目</t>
  </si>
  <si>
    <t>预警指挥系统及基层防灾项目</t>
  </si>
  <si>
    <t>消防装备建设项目</t>
  </si>
  <si>
    <t>路桥修复改造工程（四东线S219、店萱公路路基、路面改建项目）</t>
  </si>
  <si>
    <t>黄花新区二期项目</t>
  </si>
  <si>
    <t>衡山县高新区新质生产力培育基地建设项目</t>
  </si>
  <si>
    <t>衡山县高新区新型工业化板桥示范片区建设项目</t>
  </si>
  <si>
    <t>衡山县金峰水厂及城西片区公共供水管网提质改造项目</t>
  </si>
  <si>
    <t>衡山县黄花坪现代化粮仓建设项目</t>
  </si>
  <si>
    <r>
      <rPr>
        <b/>
        <sz val="11"/>
        <rFont val="宋体"/>
        <charset val="134"/>
      </rPr>
      <t>南岳衡山紫盖峰创</t>
    </r>
    <r>
      <rPr>
        <b/>
        <sz val="11"/>
        <rFont val="Times New Roman"/>
        <charset val="134"/>
      </rPr>
      <t>4A</t>
    </r>
    <r>
      <rPr>
        <b/>
        <sz val="11"/>
        <rFont val="宋体"/>
        <charset val="134"/>
      </rPr>
      <t>景区旅游基础设施建设项目</t>
    </r>
  </si>
  <si>
    <t>衡山县智能化育秧工厂建设项目</t>
  </si>
  <si>
    <t>衡山县岳北现代化粮食仓储建设项目</t>
  </si>
  <si>
    <t>湖南省易地扶贫搬迁项目(置换存量隐性债务项目）</t>
  </si>
  <si>
    <t>衡山县涓水河道清淤疏浚工程项目建设(置换存量隐性债务项目）</t>
  </si>
  <si>
    <t>武广高铁综合客运枢纽项目(置换存量隐性债务项目）</t>
  </si>
  <si>
    <t>兴衡300万流动资金贷款(置换存量隐性债务项目）</t>
  </si>
  <si>
    <t>岳云中学应付工程款(置换存量隐性债务项目）</t>
  </si>
  <si>
    <t>粮食企业政策性挂账剥离(置换存量隐性债务项目）</t>
  </si>
  <si>
    <t>用于解决政府拖欠企业账款专项债券资金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</si>
</sst>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);[Red]\(0\)"/>
    <numFmt numFmtId="178" formatCode="#0.00"/>
    <numFmt numFmtId="179" formatCode="0.00_ "/>
    <numFmt numFmtId="180" formatCode="0_ "/>
    <numFmt numFmtId="181" formatCode="0.0"/>
    <numFmt numFmtId="182" formatCode="0.0_ "/>
  </numFmts>
  <fonts count="6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4"/>
      <color indexed="8"/>
      <name val="黑体"/>
      <charset val="134"/>
    </font>
    <font>
      <sz val="20"/>
      <name val="方正小标宋简体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34"/>
    </font>
    <font>
      <b/>
      <sz val="11"/>
      <color indexed="8"/>
      <name val="等线"/>
      <charset val="134"/>
    </font>
    <font>
      <sz val="18"/>
      <color theme="1"/>
      <name val="方正小标宋简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9"/>
      <name val="宋体"/>
      <charset val="134"/>
    </font>
    <font>
      <b/>
      <sz val="18"/>
      <name val="方正小标宋简体"/>
      <charset val="134"/>
    </font>
    <font>
      <sz val="12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16"/>
      <name val="宋体"/>
      <charset val="134"/>
    </font>
    <font>
      <sz val="12"/>
      <name val="Times New Roman"/>
      <charset val="134"/>
    </font>
    <font>
      <sz val="16"/>
      <name val="方正小标宋简体"/>
      <charset val="134"/>
    </font>
    <font>
      <sz val="11"/>
      <name val="宋体"/>
      <charset val="134"/>
    </font>
    <font>
      <b/>
      <sz val="12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方正小标宋简体"/>
      <charset val="134"/>
    </font>
    <font>
      <sz val="10"/>
      <color indexed="10"/>
      <name val="Times New Roman"/>
      <charset val="134"/>
    </font>
    <font>
      <sz val="11"/>
      <color indexed="10"/>
      <name val="Times New Roman"/>
      <charset val="134"/>
    </font>
    <font>
      <sz val="10"/>
      <name val="Times New Roman"/>
      <charset val="134"/>
    </font>
    <font>
      <sz val="11"/>
      <name val="黑体"/>
      <charset val="134"/>
    </font>
    <font>
      <b/>
      <sz val="11"/>
      <name val="黑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SimSun"/>
      <charset val="134"/>
    </font>
    <font>
      <sz val="9"/>
      <name val="黑体"/>
      <charset val="134"/>
    </font>
    <font>
      <sz val="14"/>
      <name val="方正小标宋简体"/>
      <charset val="134"/>
    </font>
    <font>
      <sz val="12"/>
      <name val="MS Serif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41" fontId="0" fillId="0" borderId="0" applyFon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7" fillId="14" borderId="18" applyNumberFormat="0" applyAlignment="0" applyProtection="0">
      <alignment vertical="center"/>
    </xf>
    <xf numFmtId="0" fontId="24" fillId="0" borderId="0"/>
    <xf numFmtId="0" fontId="58" fillId="14" borderId="14" applyNumberFormat="0" applyAlignment="0" applyProtection="0">
      <alignment vertical="center"/>
    </xf>
    <xf numFmtId="0" fontId="59" fillId="15" borderId="19" applyNumberFormat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64" fillId="0" borderId="0">
      <alignment vertical="center"/>
    </xf>
    <xf numFmtId="0" fontId="48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45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65" fillId="0" borderId="0" applyBorder="0">
      <alignment vertical="center"/>
    </xf>
    <xf numFmtId="0" fontId="29" fillId="0" borderId="0"/>
    <xf numFmtId="0" fontId="2" fillId="0" borderId="0"/>
    <xf numFmtId="0" fontId="2" fillId="0" borderId="0">
      <alignment vertical="center"/>
    </xf>
    <xf numFmtId="0" fontId="18" fillId="0" borderId="0">
      <alignment vertical="center"/>
    </xf>
    <xf numFmtId="0" fontId="2" fillId="0" borderId="0"/>
    <xf numFmtId="0" fontId="64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</cellStyleXfs>
  <cellXfs count="29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61" applyFont="1" applyFill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9" fontId="16" fillId="0" borderId="7" xfId="0" applyNumberFormat="1" applyFont="1" applyFill="1" applyBorder="1" applyAlignment="1">
      <alignment horizontal="right" vertical="center"/>
    </xf>
    <xf numFmtId="179" fontId="16" fillId="0" borderId="1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8" fillId="0" borderId="0" xfId="0" applyFont="1" applyFill="1" applyAlignment="1"/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80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0" fontId="23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180" fontId="18" fillId="0" borderId="0" xfId="0" applyNumberFormat="1" applyFont="1" applyFill="1" applyAlignment="1"/>
    <xf numFmtId="0" fontId="17" fillId="0" borderId="0" xfId="62" applyNumberFormat="1" applyFont="1" applyFill="1" applyBorder="1" applyAlignment="1" applyProtection="1">
      <alignment horizontal="left" vertical="center"/>
    </xf>
    <xf numFmtId="180" fontId="24" fillId="0" borderId="0" xfId="27" applyNumberFormat="1" applyFont="1" applyAlignment="1">
      <alignment vertical="center"/>
    </xf>
    <xf numFmtId="0" fontId="25" fillId="0" borderId="0" xfId="27" applyFont="1" applyAlignment="1">
      <alignment horizontal="center" vertical="center"/>
    </xf>
    <xf numFmtId="0" fontId="26" fillId="0" borderId="0" xfId="27" applyFont="1" applyBorder="1" applyAlignment="1">
      <alignment horizontal="center" vertical="center"/>
    </xf>
    <xf numFmtId="180" fontId="26" fillId="0" borderId="0" xfId="27" applyNumberFormat="1" applyFont="1" applyBorder="1" applyAlignment="1">
      <alignment horizontal="right" vertical="center"/>
    </xf>
    <xf numFmtId="0" fontId="8" fillId="0" borderId="1" xfId="27" applyFont="1" applyBorder="1" applyAlignment="1">
      <alignment horizontal="center" vertical="center" wrapText="1"/>
    </xf>
    <xf numFmtId="180" fontId="8" fillId="0" borderId="1" xfId="27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/>
    <xf numFmtId="0" fontId="8" fillId="0" borderId="1" xfId="27" applyFont="1" applyBorder="1" applyAlignment="1">
      <alignment horizontal="left" vertical="center" wrapText="1" indent="1"/>
    </xf>
    <xf numFmtId="179" fontId="27" fillId="0" borderId="0" xfId="57" applyNumberFormat="1" applyFont="1"/>
    <xf numFmtId="0" fontId="26" fillId="0" borderId="1" xfId="57" applyFont="1" applyBorder="1" applyAlignment="1">
      <alignment horizontal="left" vertical="center" indent="2"/>
    </xf>
    <xf numFmtId="180" fontId="26" fillId="0" borderId="1" xfId="60" applyNumberFormat="1" applyFont="1" applyBorder="1" applyAlignment="1">
      <alignment horizontal="center" vertical="center"/>
    </xf>
    <xf numFmtId="0" fontId="26" fillId="3" borderId="1" xfId="57" applyNumberFormat="1" applyFont="1" applyFill="1" applyBorder="1" applyAlignment="1" applyProtection="1">
      <alignment horizontal="left" vertical="center" indent="3"/>
    </xf>
    <xf numFmtId="180" fontId="28" fillId="0" borderId="1" xfId="0" applyNumberFormat="1" applyFont="1" applyBorder="1" applyAlignment="1">
      <alignment horizontal="center" vertical="center" wrapText="1"/>
    </xf>
    <xf numFmtId="180" fontId="29" fillId="0" borderId="1" xfId="45" applyNumberFormat="1" applyFont="1" applyFill="1" applyBorder="1" applyAlignment="1" applyProtection="1">
      <alignment horizontal="center" vertical="center" wrapText="1"/>
    </xf>
    <xf numFmtId="180" fontId="29" fillId="0" borderId="1" xfId="45" applyNumberFormat="1" applyFont="1" applyBorder="1" applyAlignment="1">
      <alignment horizontal="center" vertical="center" wrapText="1"/>
    </xf>
    <xf numFmtId="0" fontId="8" fillId="3" borderId="1" xfId="57" applyNumberFormat="1" applyFont="1" applyFill="1" applyBorder="1" applyAlignment="1" applyProtection="1">
      <alignment horizontal="left" vertical="center" indent="1"/>
    </xf>
    <xf numFmtId="180" fontId="8" fillId="0" borderId="1" xfId="27" applyNumberFormat="1" applyFont="1" applyFill="1" applyBorder="1" applyAlignment="1">
      <alignment horizontal="center" vertical="center" wrapText="1"/>
    </xf>
    <xf numFmtId="0" fontId="8" fillId="0" borderId="1" xfId="57" applyFont="1" applyBorder="1" applyAlignment="1">
      <alignment horizontal="center" vertical="center"/>
    </xf>
    <xf numFmtId="180" fontId="26" fillId="0" borderId="0" xfId="0" applyNumberFormat="1" applyFont="1" applyFill="1" applyAlignment="1"/>
    <xf numFmtId="180" fontId="17" fillId="0" borderId="0" xfId="27" applyNumberFormat="1" applyFont="1" applyAlignment="1">
      <alignment vertical="center"/>
    </xf>
    <xf numFmtId="0" fontId="25" fillId="0" borderId="0" xfId="62" applyNumberFormat="1" applyFont="1" applyFill="1" applyBorder="1" applyAlignment="1" applyProtection="1">
      <alignment horizontal="center" vertical="center"/>
    </xf>
    <xf numFmtId="180" fontId="30" fillId="0" borderId="0" xfId="62" applyNumberFormat="1" applyFont="1" applyFill="1" applyBorder="1" applyAlignment="1" applyProtection="1">
      <alignment horizontal="center" vertical="center"/>
    </xf>
    <xf numFmtId="0" fontId="24" fillId="0" borderId="0" xfId="27" applyFont="1" applyBorder="1" applyAlignment="1">
      <alignment horizontal="center" vertical="center"/>
    </xf>
    <xf numFmtId="0" fontId="8" fillId="0" borderId="1" xfId="27" applyFont="1" applyFill="1" applyBorder="1" applyAlignment="1">
      <alignment horizontal="center" vertical="center" wrapText="1"/>
    </xf>
    <xf numFmtId="0" fontId="8" fillId="0" borderId="1" xfId="27" applyFont="1" applyFill="1" applyBorder="1" applyAlignment="1">
      <alignment horizontal="left" vertical="center" wrapText="1" indent="1"/>
    </xf>
    <xf numFmtId="0" fontId="26" fillId="0" borderId="1" xfId="57" applyFont="1" applyFill="1" applyBorder="1" applyAlignment="1">
      <alignment horizontal="left" vertical="center" indent="2"/>
    </xf>
    <xf numFmtId="180" fontId="26" fillId="0" borderId="1" xfId="27" applyNumberFormat="1" applyFont="1" applyFill="1" applyBorder="1" applyAlignment="1">
      <alignment horizontal="center" vertical="center"/>
    </xf>
    <xf numFmtId="0" fontId="26" fillId="0" borderId="1" xfId="57" applyNumberFormat="1" applyFont="1" applyFill="1" applyBorder="1" applyAlignment="1" applyProtection="1">
      <alignment horizontal="left" vertical="center" indent="3"/>
    </xf>
    <xf numFmtId="180" fontId="14" fillId="0" borderId="1" xfId="0" applyNumberFormat="1" applyFont="1" applyBorder="1" applyAlignment="1">
      <alignment horizontal="center" vertical="center" wrapText="1"/>
    </xf>
    <xf numFmtId="180" fontId="0" fillId="0" borderId="1" xfId="59" applyNumberFormat="1" applyFont="1" applyFill="1" applyBorder="1" applyAlignment="1">
      <alignment horizontal="center" vertical="center"/>
    </xf>
    <xf numFmtId="0" fontId="26" fillId="0" borderId="1" xfId="57" applyFont="1" applyFill="1" applyBorder="1" applyAlignment="1">
      <alignment horizontal="left" vertical="center" indent="3"/>
    </xf>
    <xf numFmtId="180" fontId="26" fillId="0" borderId="1" xfId="45" applyNumberFormat="1" applyFont="1" applyFill="1" applyBorder="1" applyAlignment="1" applyProtection="1">
      <alignment horizontal="center" vertical="center" wrapText="1"/>
    </xf>
    <xf numFmtId="0" fontId="26" fillId="0" borderId="1" xfId="57" applyNumberFormat="1" applyFont="1" applyFill="1" applyBorder="1" applyAlignment="1" applyProtection="1">
      <alignment horizontal="left" vertical="center" wrapText="1" indent="3"/>
    </xf>
    <xf numFmtId="0" fontId="8" fillId="0" borderId="1" xfId="57" applyFont="1" applyFill="1" applyBorder="1" applyAlignment="1">
      <alignment horizontal="center" vertical="center"/>
    </xf>
    <xf numFmtId="0" fontId="31" fillId="0" borderId="0" xfId="57" applyFont="1" applyBorder="1" applyAlignment="1">
      <alignment horizontal="left" vertical="center" wrapText="1"/>
    </xf>
    <xf numFmtId="180" fontId="32" fillId="0" borderId="0" xfId="57" applyNumberFormat="1" applyFont="1" applyBorder="1" applyAlignment="1">
      <alignment horizontal="left" vertical="center" wrapText="1"/>
    </xf>
    <xf numFmtId="0" fontId="4" fillId="0" borderId="0" xfId="27" applyFont="1" applyFill="1" applyBorder="1" applyAlignment="1">
      <alignment horizontal="center" vertical="center"/>
    </xf>
    <xf numFmtId="0" fontId="24" fillId="0" borderId="0" xfId="27" applyFont="1" applyFill="1" applyBorder="1" applyAlignment="1">
      <alignment horizontal="center" vertical="center"/>
    </xf>
    <xf numFmtId="0" fontId="33" fillId="0" borderId="0" xfId="27" applyFont="1" applyFill="1" applyBorder="1" applyAlignment="1">
      <alignment horizontal="right" vertical="center"/>
    </xf>
    <xf numFmtId="0" fontId="33" fillId="0" borderId="1" xfId="27" applyFont="1" applyFill="1" applyBorder="1" applyAlignment="1">
      <alignment horizontal="center" vertical="center"/>
    </xf>
    <xf numFmtId="0" fontId="29" fillId="0" borderId="1" xfId="27" applyFont="1" applyFill="1" applyBorder="1" applyAlignment="1">
      <alignment vertical="center"/>
    </xf>
    <xf numFmtId="177" fontId="33" fillId="0" borderId="1" xfId="27" applyNumberFormat="1" applyFont="1" applyFill="1" applyBorder="1" applyAlignment="1">
      <alignment horizontal="center" vertical="center"/>
    </xf>
    <xf numFmtId="0" fontId="29" fillId="0" borderId="0" xfId="56"/>
    <xf numFmtId="0" fontId="18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34" fillId="0" borderId="0" xfId="0" applyFont="1" applyFill="1" applyAlignment="1"/>
    <xf numFmtId="0" fontId="26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180" fontId="26" fillId="0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180" fontId="26" fillId="0" borderId="1" xfId="63" applyNumberFormat="1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179" fontId="26" fillId="0" borderId="1" xfId="0" applyNumberFormat="1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left" vertical="center" wrapText="1"/>
    </xf>
    <xf numFmtId="180" fontId="8" fillId="0" borderId="1" xfId="0" applyNumberFormat="1" applyFont="1" applyFill="1" applyBorder="1" applyAlignment="1">
      <alignment horizontal="right" vertical="center"/>
    </xf>
    <xf numFmtId="0" fontId="2" fillId="0" borderId="1" xfId="52" applyFill="1" applyBorder="1" applyAlignment="1">
      <alignment vertical="center"/>
    </xf>
    <xf numFmtId="0" fontId="26" fillId="0" borderId="1" xfId="52" applyFont="1" applyFill="1" applyBorder="1" applyAlignment="1">
      <alignment vertical="center"/>
    </xf>
    <xf numFmtId="0" fontId="26" fillId="0" borderId="1" xfId="0" applyFont="1" applyFill="1" applyBorder="1" applyAlignment="1">
      <alignment horizontal="left" vertical="center" wrapText="1"/>
    </xf>
    <xf numFmtId="179" fontId="26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180" fontId="8" fillId="0" borderId="1" xfId="63" applyNumberFormat="1" applyFont="1" applyFill="1" applyBorder="1" applyAlignment="1">
      <alignment horizontal="right" vertical="center"/>
    </xf>
    <xf numFmtId="1" fontId="26" fillId="0" borderId="1" xfId="52" applyNumberFormat="1" applyFont="1" applyFill="1" applyBorder="1" applyAlignment="1" applyProtection="1">
      <alignment horizontal="left" vertical="center"/>
      <protection locked="0"/>
    </xf>
    <xf numFmtId="2" fontId="25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26" fillId="0" borderId="0" xfId="0" applyNumberFormat="1" applyFont="1" applyFill="1" applyAlignment="1" applyProtection="1">
      <alignment horizontal="left"/>
    </xf>
    <xf numFmtId="2" fontId="26" fillId="0" borderId="0" xfId="0" applyNumberFormat="1" applyFont="1" applyFill="1" applyAlignment="1"/>
    <xf numFmtId="2" fontId="26" fillId="0" borderId="0" xfId="0" applyNumberFormat="1" applyFont="1" applyFill="1" applyAlignment="1" applyProtection="1">
      <alignment horizontal="center" vertical="center"/>
    </xf>
    <xf numFmtId="0" fontId="26" fillId="0" borderId="0" xfId="0" applyFont="1" applyFill="1" applyAlignment="1">
      <alignment vertical="center"/>
    </xf>
    <xf numFmtId="49" fontId="26" fillId="0" borderId="1" xfId="0" applyNumberFormat="1" applyFont="1" applyFill="1" applyBorder="1" applyAlignment="1" applyProtection="1">
      <alignment horizontal="left" vertical="center" wrapText="1" indent="1"/>
    </xf>
    <xf numFmtId="2" fontId="26" fillId="0" borderId="1" xfId="0" applyNumberFormat="1" applyFont="1" applyFill="1" applyBorder="1" applyAlignment="1" applyProtection="1">
      <alignment vertical="center" wrapText="1"/>
    </xf>
    <xf numFmtId="181" fontId="26" fillId="0" borderId="1" xfId="59" applyNumberFormat="1" applyFont="1" applyFill="1" applyBorder="1" applyAlignment="1" applyProtection="1">
      <alignment vertical="center" wrapText="1"/>
    </xf>
    <xf numFmtId="49" fontId="26" fillId="0" borderId="1" xfId="0" applyNumberFormat="1" applyFont="1" applyFill="1" applyBorder="1" applyAlignment="1" applyProtection="1">
      <alignment horizontal="left" vertical="center" wrapText="1" indent="3"/>
    </xf>
    <xf numFmtId="0" fontId="26" fillId="0" borderId="1" xfId="0" applyFont="1" applyFill="1" applyBorder="1" applyAlignment="1"/>
    <xf numFmtId="2" fontId="26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2" fontId="26" fillId="0" borderId="0" xfId="0" applyNumberFormat="1" applyFont="1" applyFill="1" applyAlignment="1">
      <alignment vertical="center"/>
    </xf>
    <xf numFmtId="49" fontId="25" fillId="0" borderId="0" xfId="59" applyNumberFormat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49" fontId="26" fillId="0" borderId="0" xfId="59" applyNumberFormat="1" applyFont="1" applyFill="1" applyAlignment="1"/>
    <xf numFmtId="0" fontId="26" fillId="0" borderId="0" xfId="59" applyFont="1" applyFill="1" applyAlignment="1">
      <alignment horizontal="center"/>
    </xf>
    <xf numFmtId="0" fontId="36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36" fillId="0" borderId="1" xfId="0" applyNumberFormat="1" applyFont="1" applyFill="1" applyBorder="1" applyAlignment="1" applyProtection="1">
      <alignment horizontal="center" vertical="center"/>
    </xf>
    <xf numFmtId="49" fontId="29" fillId="0" borderId="1" xfId="59" applyNumberFormat="1" applyFont="1" applyFill="1" applyBorder="1" applyAlignment="1">
      <alignment horizontal="center" vertical="center" wrapText="1"/>
    </xf>
    <xf numFmtId="0" fontId="29" fillId="0" borderId="1" xfId="59" applyNumberFormat="1" applyFont="1" applyFill="1" applyBorder="1" applyAlignment="1" applyProtection="1">
      <alignment horizontal="center" vertical="center"/>
    </xf>
    <xf numFmtId="179" fontId="26" fillId="0" borderId="1" xfId="12" applyNumberFormat="1" applyFont="1" applyFill="1" applyBorder="1" applyAlignment="1">
      <alignment vertical="center" wrapText="1"/>
    </xf>
    <xf numFmtId="177" fontId="36" fillId="0" borderId="1" xfId="59" applyNumberFormat="1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49" fontId="29" fillId="0" borderId="1" xfId="59" applyNumberFormat="1" applyFont="1" applyFill="1" applyBorder="1" applyAlignment="1">
      <alignment horizontal="center"/>
    </xf>
    <xf numFmtId="180" fontId="26" fillId="0" borderId="0" xfId="59" applyNumberFormat="1" applyFont="1" applyFill="1" applyAlignment="1"/>
    <xf numFmtId="49" fontId="8" fillId="0" borderId="1" xfId="59" applyNumberFormat="1" applyFont="1" applyFill="1" applyBorder="1" applyAlignment="1">
      <alignment horizontal="center" vertical="center"/>
    </xf>
    <xf numFmtId="49" fontId="8" fillId="0" borderId="8" xfId="59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49" fontId="8" fillId="0" borderId="8" xfId="59" applyNumberFormat="1" applyFont="1" applyFill="1" applyBorder="1" applyAlignment="1">
      <alignment horizontal="left" vertical="center"/>
    </xf>
    <xf numFmtId="49" fontId="26" fillId="0" borderId="1" xfId="59" applyNumberFormat="1" applyFont="1" applyFill="1" applyBorder="1" applyAlignment="1">
      <alignment horizontal="right" vertical="center" wrapText="1"/>
    </xf>
    <xf numFmtId="0" fontId="26" fillId="0" borderId="1" xfId="19" applyNumberFormat="1" applyFont="1" applyFill="1" applyBorder="1" applyAlignment="1" applyProtection="1">
      <alignment horizontal="left" vertical="center" wrapText="1"/>
    </xf>
    <xf numFmtId="0" fontId="8" fillId="0" borderId="1" xfId="19" applyNumberFormat="1" applyFont="1" applyFill="1" applyBorder="1" applyAlignment="1" applyProtection="1">
      <alignment horizontal="left" vertical="center" wrapText="1"/>
    </xf>
    <xf numFmtId="180" fontId="26" fillId="0" borderId="1" xfId="59" applyNumberFormat="1" applyFont="1" applyFill="1" applyBorder="1" applyAlignment="1" applyProtection="1">
      <alignment horizontal="right" vertical="center"/>
    </xf>
    <xf numFmtId="0" fontId="26" fillId="0" borderId="6" xfId="19" applyNumberFormat="1" applyFont="1" applyFill="1" applyBorder="1" applyAlignment="1" applyProtection="1">
      <alignment horizontal="left" vertical="center" wrapText="1"/>
    </xf>
    <xf numFmtId="0" fontId="8" fillId="0" borderId="6" xfId="19" applyNumberFormat="1" applyFont="1" applyFill="1" applyBorder="1" applyAlignment="1" applyProtection="1">
      <alignment horizontal="left" vertical="center" wrapText="1"/>
    </xf>
    <xf numFmtId="49" fontId="26" fillId="0" borderId="6" xfId="59" applyNumberFormat="1" applyFont="1" applyFill="1" applyBorder="1" applyAlignment="1" applyProtection="1">
      <alignment horizontal="left" vertical="center"/>
    </xf>
    <xf numFmtId="49" fontId="8" fillId="0" borderId="6" xfId="59" applyNumberFormat="1" applyFont="1" applyFill="1" applyBorder="1" applyAlignment="1" applyProtection="1">
      <alignment horizontal="left" vertical="center"/>
    </xf>
    <xf numFmtId="49" fontId="8" fillId="0" borderId="6" xfId="59" applyNumberFormat="1" applyFont="1" applyFill="1" applyBorder="1" applyAlignment="1" applyProtection="1">
      <alignment horizontal="center" vertical="center"/>
    </xf>
    <xf numFmtId="0" fontId="26" fillId="0" borderId="1" xfId="59" applyNumberFormat="1" applyFont="1" applyFill="1" applyBorder="1" applyAlignment="1" applyProtection="1">
      <alignment horizontal="right" vertical="center"/>
    </xf>
    <xf numFmtId="49" fontId="8" fillId="0" borderId="8" xfId="59" applyNumberFormat="1" applyFont="1" applyFill="1" applyBorder="1" applyAlignment="1" applyProtection="1">
      <alignment horizontal="left" vertical="center"/>
    </xf>
    <xf numFmtId="49" fontId="26" fillId="0" borderId="1" xfId="59" applyNumberFormat="1" applyFont="1" applyFill="1" applyBorder="1" applyAlignment="1" applyProtection="1">
      <alignment horizontal="right" vertical="center"/>
    </xf>
    <xf numFmtId="49" fontId="8" fillId="0" borderId="1" xfId="59" applyNumberFormat="1" applyFont="1" applyFill="1" applyBorder="1" applyAlignment="1" applyProtection="1">
      <alignment horizontal="left" vertical="center"/>
    </xf>
    <xf numFmtId="0" fontId="26" fillId="0" borderId="1" xfId="59" applyFont="1" applyFill="1" applyBorder="1" applyAlignment="1">
      <alignment horizontal="right"/>
    </xf>
    <xf numFmtId="0" fontId="26" fillId="0" borderId="0" xfId="59" applyFont="1" applyFill="1" applyAlignment="1"/>
    <xf numFmtId="49" fontId="26" fillId="0" borderId="8" xfId="59" applyNumberFormat="1" applyFont="1" applyFill="1" applyBorder="1" applyAlignment="1" applyProtection="1">
      <alignment horizontal="left" vertical="center"/>
    </xf>
    <xf numFmtId="49" fontId="26" fillId="0" borderId="1" xfId="59" applyNumberFormat="1" applyFont="1" applyFill="1" applyBorder="1" applyAlignment="1" applyProtection="1">
      <alignment horizontal="left" vertical="center"/>
    </xf>
    <xf numFmtId="0" fontId="34" fillId="0" borderId="0" xfId="0" applyFont="1" applyFill="1" applyAlignment="1">
      <alignment horizontal="left"/>
    </xf>
    <xf numFmtId="0" fontId="35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/>
    </xf>
    <xf numFmtId="3" fontId="26" fillId="0" borderId="1" xfId="0" applyNumberFormat="1" applyFont="1" applyFill="1" applyBorder="1" applyAlignment="1" applyProtection="1">
      <alignment vertical="center"/>
    </xf>
    <xf numFmtId="1" fontId="26" fillId="0" borderId="1" xfId="0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 applyProtection="1">
      <alignment vertical="center"/>
    </xf>
    <xf numFmtId="0" fontId="17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 applyProtection="1">
      <alignment horizontal="center" vertical="center"/>
    </xf>
    <xf numFmtId="3" fontId="26" fillId="0" borderId="1" xfId="0" applyNumberFormat="1" applyFont="1" applyFill="1" applyBorder="1" applyAlignment="1" applyProtection="1">
      <alignment horizontal="left" vertical="center"/>
    </xf>
    <xf numFmtId="2" fontId="8" fillId="0" borderId="6" xfId="0" applyNumberFormat="1" applyFont="1" applyFill="1" applyBorder="1" applyAlignment="1" applyProtection="1">
      <alignment horizontal="center" vertical="center" wrapText="1"/>
    </xf>
    <xf numFmtId="2" fontId="8" fillId="0" borderId="10" xfId="0" applyNumberFormat="1" applyFont="1" applyFill="1" applyBorder="1" applyAlignment="1" applyProtection="1">
      <alignment horizontal="center" vertical="center" wrapText="1"/>
    </xf>
    <xf numFmtId="2" fontId="8" fillId="0" borderId="5" xfId="0" applyNumberFormat="1" applyFont="1" applyFill="1" applyBorder="1" applyAlignment="1" applyProtection="1">
      <alignment horizontal="center" vertical="center" wrapText="1"/>
    </xf>
    <xf numFmtId="180" fontId="26" fillId="0" borderId="1" xfId="0" applyNumberFormat="1" applyFont="1" applyFill="1" applyBorder="1" applyAlignment="1" applyProtection="1">
      <alignment vertical="center" wrapText="1"/>
    </xf>
    <xf numFmtId="180" fontId="25" fillId="0" borderId="0" xfId="0" applyNumberFormat="1" applyFont="1" applyFill="1" applyAlignment="1" applyProtection="1">
      <alignment horizontal="right" vertical="center"/>
    </xf>
    <xf numFmtId="179" fontId="25" fillId="0" borderId="0" xfId="0" applyNumberFormat="1" applyFont="1" applyFill="1" applyAlignment="1" applyProtection="1">
      <alignment horizontal="right" vertical="center"/>
    </xf>
    <xf numFmtId="180" fontId="26" fillId="0" borderId="0" xfId="0" applyNumberFormat="1" applyFont="1" applyFill="1" applyAlignment="1">
      <alignment horizontal="right"/>
    </xf>
    <xf numFmtId="179" fontId="26" fillId="0" borderId="0" xfId="0" applyNumberFormat="1" applyFont="1" applyFill="1" applyAlignment="1" applyProtection="1">
      <alignment horizontal="right" vertical="center"/>
    </xf>
    <xf numFmtId="180" fontId="8" fillId="0" borderId="1" xfId="0" applyNumberFormat="1" applyFont="1" applyFill="1" applyBorder="1" applyAlignment="1" applyProtection="1">
      <alignment horizontal="right" vertical="center" wrapText="1"/>
    </xf>
    <xf numFmtId="179" fontId="8" fillId="0" borderId="1" xfId="0" applyNumberFormat="1" applyFont="1" applyFill="1" applyBorder="1" applyAlignment="1" applyProtection="1">
      <alignment horizontal="right" vertical="center" wrapText="1"/>
    </xf>
    <xf numFmtId="179" fontId="26" fillId="0" borderId="1" xfId="0" applyNumberFormat="1" applyFont="1" applyFill="1" applyBorder="1" applyAlignment="1" applyProtection="1">
      <alignment vertical="center" wrapText="1"/>
    </xf>
    <xf numFmtId="49" fontId="26" fillId="0" borderId="1" xfId="0" applyNumberFormat="1" applyFont="1" applyFill="1" applyBorder="1" applyAlignment="1" applyProtection="1">
      <alignment horizontal="left" vertical="center" wrapText="1" indent="2"/>
    </xf>
    <xf numFmtId="180" fontId="26" fillId="0" borderId="1" xfId="0" applyNumberFormat="1" applyFont="1" applyFill="1" applyBorder="1" applyAlignment="1" applyProtection="1">
      <alignment horizontal="right" vertical="center" wrapText="1"/>
    </xf>
    <xf numFmtId="180" fontId="26" fillId="0" borderId="1" xfId="0" applyNumberFormat="1" applyFont="1" applyFill="1" applyBorder="1" applyAlignment="1">
      <alignment horizontal="right"/>
    </xf>
    <xf numFmtId="10" fontId="8" fillId="0" borderId="1" xfId="0" applyNumberFormat="1" applyFont="1" applyFill="1" applyBorder="1" applyAlignment="1" applyProtection="1">
      <alignment horizontal="right" vertical="center" wrapText="1"/>
    </xf>
    <xf numFmtId="10" fontId="26" fillId="0" borderId="1" xfId="0" applyNumberFormat="1" applyFont="1" applyFill="1" applyBorder="1" applyAlignment="1" applyProtection="1">
      <alignment vertical="center" wrapText="1"/>
    </xf>
    <xf numFmtId="31" fontId="37" fillId="0" borderId="0" xfId="0" applyNumberFormat="1" applyFont="1" applyFill="1" applyBorder="1" applyAlignment="1" applyProtection="1">
      <alignment horizontal="left"/>
    </xf>
    <xf numFmtId="180" fontId="37" fillId="0" borderId="0" xfId="0" applyNumberFormat="1" applyFont="1" applyFill="1" applyBorder="1" applyAlignment="1" applyProtection="1">
      <alignment horizontal="right" vertical="center"/>
    </xf>
    <xf numFmtId="179" fontId="2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180" fontId="8" fillId="0" borderId="1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/>
    <xf numFmtId="0" fontId="26" fillId="0" borderId="7" xfId="0" applyFont="1" applyFill="1" applyBorder="1" applyAlignment="1">
      <alignment vertical="center"/>
    </xf>
    <xf numFmtId="180" fontId="26" fillId="3" borderId="1" xfId="0" applyNumberFormat="1" applyFont="1" applyFill="1" applyBorder="1" applyAlignment="1" applyProtection="1">
      <alignment horizontal="right" vertical="center"/>
      <protection locked="0"/>
    </xf>
    <xf numFmtId="179" fontId="26" fillId="3" borderId="1" xfId="0" applyNumberFormat="1" applyFont="1" applyFill="1" applyBorder="1" applyAlignment="1" applyProtection="1">
      <alignment horizontal="right" vertical="center"/>
      <protection locked="0"/>
    </xf>
    <xf numFmtId="2" fontId="2" fillId="0" borderId="0" xfId="0" applyNumberFormat="1" applyFont="1" applyFill="1" applyAlignment="1">
      <alignment vertical="center"/>
    </xf>
    <xf numFmtId="0" fontId="8" fillId="0" borderId="1" xfId="55" applyFont="1" applyFill="1" applyBorder="1" applyAlignment="1" applyProtection="1">
      <alignment horizontal="center" vertical="center"/>
      <protection locked="0"/>
    </xf>
    <xf numFmtId="179" fontId="39" fillId="0" borderId="0" xfId="0" applyNumberFormat="1" applyFont="1" applyFill="1" applyBorder="1" applyAlignment="1">
      <alignment vertical="center"/>
    </xf>
    <xf numFmtId="180" fontId="29" fillId="0" borderId="0" xfId="0" applyNumberFormat="1" applyFont="1" applyFill="1" applyBorder="1" applyAlignment="1">
      <alignment horizontal="center" vertical="center"/>
    </xf>
    <xf numFmtId="179" fontId="40" fillId="0" borderId="0" xfId="0" applyNumberFormat="1" applyFont="1" applyFill="1" applyAlignment="1">
      <alignment horizontal="center" vertical="center"/>
    </xf>
    <xf numFmtId="179" fontId="29" fillId="0" borderId="0" xfId="0" applyNumberFormat="1" applyFont="1" applyFill="1" applyBorder="1" applyAlignment="1">
      <alignment vertical="center"/>
    </xf>
    <xf numFmtId="2" fontId="26" fillId="0" borderId="0" xfId="0" applyNumberFormat="1" applyFont="1" applyFill="1" applyBorder="1" applyAlignment="1" applyProtection="1">
      <alignment horizontal="center" vertical="center"/>
    </xf>
    <xf numFmtId="0" fontId="38" fillId="4" borderId="12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/>
    </xf>
    <xf numFmtId="0" fontId="18" fillId="0" borderId="1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horizontal="center" vertical="center"/>
    </xf>
    <xf numFmtId="180" fontId="17" fillId="0" borderId="1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/>
    </xf>
    <xf numFmtId="180" fontId="17" fillId="0" borderId="5" xfId="0" applyNumberFormat="1" applyFont="1" applyFill="1" applyBorder="1" applyAlignment="1" applyProtection="1">
      <alignment horizontal="left" vertical="center"/>
      <protection locked="0"/>
    </xf>
    <xf numFmtId="182" fontId="17" fillId="0" borderId="5" xfId="0" applyNumberFormat="1" applyFont="1" applyFill="1" applyBorder="1" applyAlignment="1" applyProtection="1">
      <alignment horizontal="left" vertical="center"/>
      <protection locked="0"/>
    </xf>
    <xf numFmtId="0" fontId="17" fillId="0" borderId="5" xfId="0" applyFont="1" applyFill="1" applyBorder="1" applyAlignment="1">
      <alignment vertical="center"/>
    </xf>
    <xf numFmtId="180" fontId="17" fillId="0" borderId="1" xfId="0" applyNumberFormat="1" applyFont="1" applyFill="1" applyBorder="1" applyAlignment="1" applyProtection="1">
      <alignment horizontal="center" vertical="center"/>
      <protection locked="0"/>
    </xf>
    <xf numFmtId="180" fontId="17" fillId="0" borderId="13" xfId="0" applyNumberFormat="1" applyFont="1" applyFill="1" applyBorder="1" applyAlignment="1" applyProtection="1">
      <alignment horizontal="left" vertical="center"/>
      <protection locked="0"/>
    </xf>
    <xf numFmtId="180" fontId="29" fillId="0" borderId="1" xfId="0" applyNumberFormat="1" applyFont="1" applyBorder="1" applyAlignment="1">
      <alignment horizontal="center" vertical="center"/>
    </xf>
    <xf numFmtId="180" fontId="26" fillId="0" borderId="5" xfId="0" applyNumberFormat="1" applyFont="1" applyFill="1" applyBorder="1" applyAlignment="1" applyProtection="1">
      <alignment horizontal="left" vertical="center"/>
      <protection locked="0"/>
    </xf>
    <xf numFmtId="182" fontId="17" fillId="0" borderId="13" xfId="0" applyNumberFormat="1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>
      <alignment vertical="center"/>
    </xf>
    <xf numFmtId="180" fontId="7" fillId="0" borderId="1" xfId="0" applyNumberFormat="1" applyFont="1" applyFill="1" applyBorder="1" applyAlignment="1" applyProtection="1">
      <alignment horizontal="center" vertical="center"/>
      <protection locked="0"/>
    </xf>
    <xf numFmtId="180" fontId="29" fillId="0" borderId="1" xfId="0" applyNumberFormat="1" applyFont="1" applyBorder="1" applyAlignment="1" applyProtection="1">
      <alignment horizontal="center" vertical="center"/>
      <protection locked="0"/>
    </xf>
    <xf numFmtId="180" fontId="7" fillId="0" borderId="1" xfId="0" applyNumberFormat="1" applyFont="1" applyFill="1" applyBorder="1" applyAlignment="1">
      <alignment horizontal="center" vertical="center"/>
    </xf>
    <xf numFmtId="180" fontId="29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2" fontId="26" fillId="0" borderId="0" xfId="0" applyNumberFormat="1" applyFont="1" applyFill="1" applyBorder="1" applyAlignment="1" applyProtection="1">
      <alignment horizontal="left"/>
    </xf>
    <xf numFmtId="179" fontId="26" fillId="0" borderId="0" xfId="0" applyNumberFormat="1" applyFont="1" applyFill="1" applyAlignment="1" applyProtection="1">
      <alignment horizontal="center" vertical="center"/>
    </xf>
    <xf numFmtId="2" fontId="8" fillId="0" borderId="3" xfId="0" applyNumberFormat="1" applyFont="1" applyFill="1" applyBorder="1" applyAlignment="1" applyProtection="1">
      <alignment horizontal="center" vertical="center" wrapText="1"/>
    </xf>
    <xf numFmtId="180" fontId="8" fillId="0" borderId="3" xfId="0" applyNumberFormat="1" applyFont="1" applyFill="1" applyBorder="1" applyAlignment="1" applyProtection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180" fontId="8" fillId="0" borderId="7" xfId="0" applyNumberFormat="1" applyFont="1" applyFill="1" applyBorder="1" applyAlignment="1" applyProtection="1">
      <alignment horizontal="center" vertical="center" wrapText="1"/>
    </xf>
    <xf numFmtId="179" fontId="8" fillId="0" borderId="7" xfId="0" applyNumberFormat="1" applyFont="1" applyFill="1" applyBorder="1" applyAlignment="1">
      <alignment horizontal="center" vertical="center" wrapText="1"/>
    </xf>
    <xf numFmtId="0" fontId="26" fillId="0" borderId="1" xfId="64" applyFont="1" applyFill="1" applyBorder="1" applyAlignment="1" applyProtection="1">
      <alignment horizontal="center" vertical="center"/>
      <protection locked="0"/>
    </xf>
    <xf numFmtId="0" fontId="26" fillId="0" borderId="1" xfId="64" applyFont="1" applyFill="1" applyBorder="1" applyAlignment="1" applyProtection="1">
      <alignment vertical="center"/>
      <protection locked="0"/>
    </xf>
    <xf numFmtId="179" fontId="26" fillId="0" borderId="1" xfId="59" applyNumberFormat="1" applyFont="1" applyFill="1" applyBorder="1" applyAlignment="1" applyProtection="1">
      <alignment vertical="center" wrapText="1"/>
    </xf>
    <xf numFmtId="0" fontId="8" fillId="0" borderId="1" xfId="64" applyFont="1" applyFill="1" applyBorder="1" applyAlignment="1" applyProtection="1">
      <alignment vertical="center"/>
      <protection locked="0"/>
    </xf>
    <xf numFmtId="0" fontId="8" fillId="0" borderId="1" xfId="55" applyFont="1" applyFill="1" applyBorder="1" applyAlignment="1" applyProtection="1">
      <alignment horizontal="left" vertical="center"/>
      <protection locked="0"/>
    </xf>
    <xf numFmtId="180" fontId="26" fillId="0" borderId="1" xfId="9" applyNumberFormat="1" applyFont="1" applyFill="1" applyBorder="1" applyAlignment="1" applyProtection="1">
      <alignment horizontal="right" vertical="center" wrapText="1"/>
    </xf>
    <xf numFmtId="180" fontId="26" fillId="0" borderId="1" xfId="0" applyNumberFormat="1" applyFont="1" applyFill="1" applyBorder="1" applyAlignment="1">
      <alignment vertical="center" wrapText="1"/>
    </xf>
    <xf numFmtId="0" fontId="26" fillId="0" borderId="1" xfId="55" applyFont="1" applyFill="1" applyBorder="1" applyAlignment="1" applyProtection="1">
      <alignment horizontal="left" vertical="center"/>
      <protection locked="0"/>
    </xf>
    <xf numFmtId="1" fontId="26" fillId="0" borderId="1" xfId="55" applyNumberFormat="1" applyFont="1" applyFill="1" applyBorder="1" applyAlignment="1" applyProtection="1">
      <alignment vertical="center"/>
      <protection locked="0"/>
    </xf>
    <xf numFmtId="180" fontId="26" fillId="0" borderId="1" xfId="0" applyNumberFormat="1" applyFont="1" applyFill="1" applyBorder="1" applyAlignment="1"/>
    <xf numFmtId="0" fontId="25" fillId="0" borderId="0" xfId="62" applyNumberFormat="1" applyFont="1" applyFill="1" applyAlignment="1" applyProtection="1">
      <alignment horizontal="center" vertical="center"/>
    </xf>
    <xf numFmtId="180" fontId="25" fillId="0" borderId="0" xfId="62" applyNumberFormat="1" applyFont="1" applyFill="1" applyAlignment="1" applyProtection="1">
      <alignment horizontal="center" vertical="center"/>
    </xf>
    <xf numFmtId="179" fontId="25" fillId="0" borderId="0" xfId="62" applyNumberFormat="1" applyFont="1" applyFill="1" applyAlignment="1" applyProtection="1">
      <alignment horizontal="center" vertical="center"/>
    </xf>
    <xf numFmtId="0" fontId="41" fillId="0" borderId="0" xfId="0" applyFont="1" applyFill="1" applyAlignment="1">
      <alignment horizontal="center" vertical="center"/>
    </xf>
    <xf numFmtId="2" fontId="23" fillId="0" borderId="0" xfId="0" applyNumberFormat="1" applyFont="1" applyFill="1" applyBorder="1" applyAlignment="1" applyProtection="1">
      <alignment horizontal="left"/>
    </xf>
    <xf numFmtId="180" fontId="23" fillId="0" borderId="0" xfId="0" applyNumberFormat="1" applyFont="1" applyFill="1" applyBorder="1" applyAlignment="1"/>
    <xf numFmtId="180" fontId="23" fillId="0" borderId="0" xfId="0" applyNumberFormat="1" applyFont="1" applyFill="1" applyAlignment="1" applyProtection="1">
      <alignment horizontal="left"/>
    </xf>
    <xf numFmtId="179" fontId="26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8" fillId="0" borderId="1" xfId="55" applyFont="1" applyFill="1" applyBorder="1" applyAlignment="1" applyProtection="1">
      <alignment vertical="center"/>
      <protection locked="0"/>
    </xf>
    <xf numFmtId="179" fontId="26" fillId="0" borderId="1" xfId="59" applyNumberFormat="1" applyFont="1" applyFill="1" applyBorder="1" applyAlignment="1">
      <alignment vertical="center" wrapText="1"/>
    </xf>
    <xf numFmtId="180" fontId="17" fillId="0" borderId="1" xfId="0" applyNumberFormat="1" applyFont="1" applyFill="1" applyBorder="1" applyAlignment="1" applyProtection="1">
      <alignment vertical="center"/>
      <protection locked="0"/>
    </xf>
    <xf numFmtId="0" fontId="26" fillId="0" borderId="1" xfId="55" applyFont="1" applyFill="1" applyBorder="1" applyAlignment="1" applyProtection="1">
      <alignment vertical="center"/>
      <protection locked="0"/>
    </xf>
    <xf numFmtId="0" fontId="17" fillId="0" borderId="1" xfId="0" applyFont="1" applyFill="1" applyBorder="1" applyAlignment="1" applyProtection="1">
      <alignment vertical="center"/>
    </xf>
    <xf numFmtId="0" fontId="26" fillId="0" borderId="0" xfId="0" applyFont="1" applyFill="1" applyAlignment="1"/>
    <xf numFmtId="49" fontId="26" fillId="0" borderId="0" xfId="0" applyNumberFormat="1" applyFont="1" applyFill="1" applyAlignment="1" applyProtection="1">
      <alignment vertical="center"/>
    </xf>
    <xf numFmtId="0" fontId="42" fillId="0" borderId="0" xfId="5" applyFont="1" applyAlignment="1">
      <alignment vertical="center" wrapText="1"/>
    </xf>
    <xf numFmtId="0" fontId="43" fillId="0" borderId="0" xfId="5" applyFont="1" applyAlignment="1">
      <alignment horizontal="center" vertical="center" wrapText="1"/>
    </xf>
    <xf numFmtId="0" fontId="42" fillId="0" borderId="0" xfId="5" applyFont="1" applyAlignment="1">
      <alignment horizontal="center" vertical="center" wrapText="1"/>
    </xf>
    <xf numFmtId="0" fontId="2" fillId="0" borderId="0" xfId="5"/>
    <xf numFmtId="0" fontId="2" fillId="0" borderId="0" xfId="5" applyAlignment="1">
      <alignment horizontal="center" vertical="center"/>
    </xf>
    <xf numFmtId="0" fontId="44" fillId="0" borderId="0" xfId="5" applyFont="1"/>
    <xf numFmtId="0" fontId="44" fillId="0" borderId="0" xfId="5" applyFont="1" applyAlignment="1">
      <alignment horizontal="right"/>
    </xf>
    <xf numFmtId="49" fontId="44" fillId="0" borderId="0" xfId="5" applyNumberFormat="1" applyFont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2017年预算（参阅资料）12.12修改(3)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_2013年国有资本经营预算完成情况表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常规_社保基金预算（上人大）合计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3232" xfId="55"/>
    <cellStyle name="常规_4-定稿2016年社会保险基金预算_市本级(报肖冬亮）最新" xfId="56"/>
    <cellStyle name="常规 11 2" xfId="57"/>
    <cellStyle name="常规 11 7" xfId="58"/>
    <cellStyle name="常规 2" xfId="59"/>
    <cellStyle name="常规 2 10 3" xfId="60"/>
    <cellStyle name="常规 3" xfId="61"/>
    <cellStyle name="常规 7" xfId="62"/>
    <cellStyle name="常规_8月财政收入测算表1" xfId="63"/>
    <cellStyle name="常规_西安" xfId="64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687705</xdr:colOff>
      <xdr:row>1</xdr:row>
      <xdr:rowOff>180975</xdr:rowOff>
    </xdr:from>
    <xdr:to>
      <xdr:col>0</xdr:col>
      <xdr:colOff>687705</xdr:colOff>
      <xdr:row>1</xdr:row>
      <xdr:rowOff>180975</xdr:rowOff>
    </xdr:to>
    <xdr:sp>
      <xdr:nvSpPr>
        <xdr:cNvPr id="2" name="直线 1"/>
        <xdr:cNvSpPr/>
      </xdr:nvSpPr>
      <xdr:spPr>
        <a:xfrm>
          <a:off x="687705" y="318135"/>
          <a:ext cx="0" cy="0"/>
        </a:xfrm>
        <a:prstGeom prst="line">
          <a:avLst/>
        </a:prstGeom>
        <a:ln w="15875" cap="flat" cmpd="sng">
          <a:solidFill>
            <a:srgbClr val="739CC3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687705</xdr:colOff>
      <xdr:row>1</xdr:row>
      <xdr:rowOff>180975</xdr:rowOff>
    </xdr:from>
    <xdr:to>
      <xdr:col>0</xdr:col>
      <xdr:colOff>687705</xdr:colOff>
      <xdr:row>1</xdr:row>
      <xdr:rowOff>180975</xdr:rowOff>
    </xdr:to>
    <xdr:sp>
      <xdr:nvSpPr>
        <xdr:cNvPr id="3" name="直线 1"/>
        <xdr:cNvSpPr/>
      </xdr:nvSpPr>
      <xdr:spPr>
        <a:xfrm>
          <a:off x="687705" y="318135"/>
          <a:ext cx="0" cy="0"/>
        </a:xfrm>
        <a:prstGeom prst="line">
          <a:avLst/>
        </a:prstGeom>
        <a:ln w="15875" cap="flat" cmpd="sng">
          <a:solidFill>
            <a:srgbClr val="739CC3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L14" sqref="L14"/>
    </sheetView>
  </sheetViews>
  <sheetFormatPr defaultColWidth="6.87962962962963" defaultRowHeight="10.8" outlineLevelCol="6"/>
  <cols>
    <col min="1" max="1" width="7.87962962962963" style="45" customWidth="1"/>
    <col min="2" max="2" width="10.3796296296296" style="45" customWidth="1"/>
    <col min="3" max="3" width="8.62962962962963" style="45"/>
    <col min="4" max="16384" width="6.87962962962963" style="45"/>
  </cols>
  <sheetData>
    <row r="1" ht="76.5" customHeight="1" spans="1:7">
      <c r="A1" s="282"/>
      <c r="B1" s="283" t="s">
        <v>0</v>
      </c>
      <c r="C1" s="284"/>
      <c r="D1" s="284"/>
      <c r="E1" s="284"/>
      <c r="F1" s="284"/>
      <c r="G1" s="284"/>
    </row>
    <row r="2" ht="15.6" spans="1:7">
      <c r="A2" s="285"/>
      <c r="B2" s="285"/>
      <c r="C2" s="285"/>
      <c r="D2" s="285"/>
      <c r="E2" s="285"/>
      <c r="F2" s="285"/>
      <c r="G2" s="286"/>
    </row>
    <row r="3" ht="21.75" customHeight="1" spans="1:7">
      <c r="A3" s="287"/>
      <c r="B3" s="288" t="s">
        <v>1</v>
      </c>
      <c r="C3" s="287" t="s">
        <v>2</v>
      </c>
      <c r="D3" s="287"/>
      <c r="E3" s="287"/>
      <c r="F3" s="287"/>
      <c r="G3" s="289"/>
    </row>
    <row r="4" ht="21.75" customHeight="1" spans="1:7">
      <c r="A4" s="287"/>
      <c r="B4" s="288" t="s">
        <v>3</v>
      </c>
      <c r="C4" s="287" t="s">
        <v>4</v>
      </c>
      <c r="D4" s="287"/>
      <c r="E4" s="287"/>
      <c r="F4" s="287"/>
      <c r="G4" s="289"/>
    </row>
    <row r="5" ht="21.75" customHeight="1" spans="1:7">
      <c r="A5" s="287"/>
      <c r="B5" s="288" t="s">
        <v>5</v>
      </c>
      <c r="C5" s="287" t="s">
        <v>6</v>
      </c>
      <c r="D5" s="287"/>
      <c r="E5" s="287"/>
      <c r="F5" s="287"/>
      <c r="G5" s="289"/>
    </row>
    <row r="6" ht="21.75" customHeight="1" spans="1:7">
      <c r="A6" s="287"/>
      <c r="B6" s="288" t="s">
        <v>7</v>
      </c>
      <c r="C6" s="287" t="s">
        <v>8</v>
      </c>
      <c r="D6" s="287"/>
      <c r="E6" s="287"/>
      <c r="F6" s="287"/>
      <c r="G6" s="289"/>
    </row>
    <row r="7" ht="21.75" customHeight="1" spans="1:7">
      <c r="A7" s="287"/>
      <c r="B7" s="288" t="s">
        <v>9</v>
      </c>
      <c r="C7" s="287" t="s">
        <v>10</v>
      </c>
      <c r="D7" s="287"/>
      <c r="E7" s="287"/>
      <c r="F7" s="287"/>
      <c r="G7" s="289"/>
    </row>
    <row r="8" ht="21.75" customHeight="1" spans="1:7">
      <c r="A8" s="287"/>
      <c r="B8" s="288" t="s">
        <v>11</v>
      </c>
      <c r="C8" s="287" t="s">
        <v>12</v>
      </c>
      <c r="D8" s="287"/>
      <c r="E8" s="287"/>
      <c r="F8" s="287"/>
      <c r="G8" s="289"/>
    </row>
    <row r="9" ht="21.75" customHeight="1" spans="1:7">
      <c r="A9" s="287"/>
      <c r="B9" s="288" t="s">
        <v>13</v>
      </c>
      <c r="C9" s="287" t="s">
        <v>14</v>
      </c>
      <c r="D9" s="287"/>
      <c r="E9" s="287"/>
      <c r="F9" s="287"/>
      <c r="G9" s="289"/>
    </row>
    <row r="10" ht="21.75" customHeight="1" spans="1:7">
      <c r="A10" s="287"/>
      <c r="B10" s="288" t="s">
        <v>15</v>
      </c>
      <c r="C10" s="287" t="s">
        <v>16</v>
      </c>
      <c r="D10" s="287"/>
      <c r="E10" s="287"/>
      <c r="F10" s="287"/>
      <c r="G10" s="289"/>
    </row>
    <row r="11" ht="21.75" customHeight="1" spans="1:7">
      <c r="A11" s="287"/>
      <c r="B11" s="288" t="s">
        <v>17</v>
      </c>
      <c r="C11" s="287" t="s">
        <v>18</v>
      </c>
      <c r="D11" s="287"/>
      <c r="E11" s="287"/>
      <c r="F11" s="287"/>
      <c r="G11" s="289"/>
    </row>
    <row r="12" ht="21.75" customHeight="1" spans="1:7">
      <c r="A12" s="287"/>
      <c r="B12" s="288" t="s">
        <v>19</v>
      </c>
      <c r="C12" s="287" t="s">
        <v>20</v>
      </c>
      <c r="D12" s="287"/>
      <c r="E12" s="287"/>
      <c r="F12" s="287"/>
      <c r="G12" s="289"/>
    </row>
    <row r="13" ht="21.75" customHeight="1" spans="1:7">
      <c r="A13" s="287"/>
      <c r="B13" s="288" t="s">
        <v>21</v>
      </c>
      <c r="C13" s="287" t="s">
        <v>22</v>
      </c>
      <c r="D13" s="287"/>
      <c r="E13" s="287"/>
      <c r="F13" s="287"/>
      <c r="G13" s="289"/>
    </row>
    <row r="14" ht="21.75" customHeight="1" spans="1:7">
      <c r="A14" s="287"/>
      <c r="B14" s="288" t="s">
        <v>23</v>
      </c>
      <c r="C14" s="287" t="s">
        <v>24</v>
      </c>
      <c r="D14" s="287"/>
      <c r="E14" s="287"/>
      <c r="F14" s="287"/>
      <c r="G14" s="289"/>
    </row>
    <row r="15" ht="21.75" customHeight="1" spans="1:7">
      <c r="A15" s="287"/>
      <c r="B15" s="288" t="s">
        <v>25</v>
      </c>
      <c r="C15" s="287" t="s">
        <v>26</v>
      </c>
      <c r="D15" s="287"/>
      <c r="E15" s="287"/>
      <c r="F15" s="287"/>
      <c r="G15" s="289"/>
    </row>
    <row r="16" ht="21.75" customHeight="1" spans="1:7">
      <c r="A16" s="287"/>
      <c r="B16" s="288" t="s">
        <v>27</v>
      </c>
      <c r="C16" s="287" t="s">
        <v>28</v>
      </c>
      <c r="D16" s="287"/>
      <c r="E16" s="287"/>
      <c r="F16" s="287"/>
      <c r="G16" s="289"/>
    </row>
    <row r="17" ht="21.75" customHeight="1" spans="1:7">
      <c r="A17" s="287"/>
      <c r="B17" s="288" t="s">
        <v>29</v>
      </c>
      <c r="C17" s="287" t="s">
        <v>30</v>
      </c>
      <c r="D17" s="287"/>
      <c r="E17" s="287"/>
      <c r="F17" s="287"/>
      <c r="G17" s="289"/>
    </row>
    <row r="18" ht="24" customHeight="1" spans="2:3">
      <c r="B18" s="288" t="s">
        <v>31</v>
      </c>
      <c r="C18" s="287" t="s">
        <v>32</v>
      </c>
    </row>
    <row r="19" ht="24" customHeight="1" spans="2:3">
      <c r="B19" s="288" t="s">
        <v>33</v>
      </c>
      <c r="C19" s="287" t="s">
        <v>34</v>
      </c>
    </row>
    <row r="20" ht="24" customHeight="1" spans="2:3">
      <c r="B20" s="288" t="s">
        <v>35</v>
      </c>
      <c r="C20" s="287" t="s">
        <v>36</v>
      </c>
    </row>
    <row r="21" ht="24" customHeight="1" spans="2:3">
      <c r="B21" s="288" t="s">
        <v>37</v>
      </c>
      <c r="C21" s="287" t="s">
        <v>38</v>
      </c>
    </row>
    <row r="22" ht="24" customHeight="1" spans="2:3">
      <c r="B22" s="288" t="s">
        <v>39</v>
      </c>
      <c r="C22" s="287" t="s">
        <v>40</v>
      </c>
    </row>
    <row r="23" ht="24" customHeight="1" spans="2:3">
      <c r="B23" s="288" t="s">
        <v>41</v>
      </c>
      <c r="C23" s="287" t="s">
        <v>42</v>
      </c>
    </row>
    <row r="24" ht="24" customHeight="1" spans="2:3">
      <c r="B24" s="288" t="s">
        <v>43</v>
      </c>
      <c r="C24" s="287" t="s">
        <v>44</v>
      </c>
    </row>
    <row r="25" ht="24" customHeight="1" spans="2:3">
      <c r="B25" s="288" t="s">
        <v>45</v>
      </c>
      <c r="C25" s="287" t="s">
        <v>46</v>
      </c>
    </row>
    <row r="26" ht="24" customHeight="1" spans="2:3">
      <c r="B26" s="288" t="s">
        <v>47</v>
      </c>
      <c r="C26" s="287" t="s">
        <v>48</v>
      </c>
    </row>
    <row r="27" ht="24" customHeight="1" spans="2:3">
      <c r="B27" s="288" t="s">
        <v>49</v>
      </c>
      <c r="C27" s="287" t="s">
        <v>50</v>
      </c>
    </row>
  </sheetData>
  <mergeCells count="1">
    <mergeCell ref="B1:G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workbookViewId="0">
      <pane ySplit="4" topLeftCell="A82" activePane="bottomLeft" state="frozen"/>
      <selection/>
      <selection pane="bottomLeft" activeCell="A1" sqref="$A1:$XFD1048576"/>
    </sheetView>
  </sheetViews>
  <sheetFormatPr defaultColWidth="9.12962962962963" defaultRowHeight="10.8" outlineLevelCol="5"/>
  <cols>
    <col min="1" max="1" width="10.75" style="45" customWidth="1"/>
    <col min="2" max="2" width="56.25" style="45" customWidth="1"/>
    <col min="3" max="4" width="22.3796296296296" style="45" customWidth="1"/>
    <col min="5" max="5" width="26.1296296296296" style="45" customWidth="1"/>
    <col min="6" max="6" width="21.5" style="45" customWidth="1"/>
    <col min="7" max="256" width="9.12962962962963" style="45"/>
    <col min="257" max="257" width="29.6296296296296" style="45" customWidth="1"/>
    <col min="258" max="258" width="12.25" style="45" customWidth="1"/>
    <col min="259" max="259" width="12" style="45" customWidth="1"/>
    <col min="260" max="260" width="10.75" style="45" customWidth="1"/>
    <col min="261" max="261" width="19.1296296296296" style="45" customWidth="1"/>
    <col min="262" max="262" width="21.5" style="45" customWidth="1"/>
    <col min="263" max="512" width="9.12962962962963" style="45"/>
    <col min="513" max="513" width="29.6296296296296" style="45" customWidth="1"/>
    <col min="514" max="514" width="12.25" style="45" customWidth="1"/>
    <col min="515" max="515" width="12" style="45" customWidth="1"/>
    <col min="516" max="516" width="10.75" style="45" customWidth="1"/>
    <col min="517" max="517" width="19.1296296296296" style="45" customWidth="1"/>
    <col min="518" max="518" width="21.5" style="45" customWidth="1"/>
    <col min="519" max="768" width="9.12962962962963" style="45"/>
    <col min="769" max="769" width="29.6296296296296" style="45" customWidth="1"/>
    <col min="770" max="770" width="12.25" style="45" customWidth="1"/>
    <col min="771" max="771" width="12" style="45" customWidth="1"/>
    <col min="772" max="772" width="10.75" style="45" customWidth="1"/>
    <col min="773" max="773" width="19.1296296296296" style="45" customWidth="1"/>
    <col min="774" max="774" width="21.5" style="45" customWidth="1"/>
    <col min="775" max="1024" width="9.12962962962963" style="45"/>
    <col min="1025" max="1025" width="29.6296296296296" style="45" customWidth="1"/>
    <col min="1026" max="1026" width="12.25" style="45" customWidth="1"/>
    <col min="1027" max="1027" width="12" style="45" customWidth="1"/>
    <col min="1028" max="1028" width="10.75" style="45" customWidth="1"/>
    <col min="1029" max="1029" width="19.1296296296296" style="45" customWidth="1"/>
    <col min="1030" max="1030" width="21.5" style="45" customWidth="1"/>
    <col min="1031" max="1280" width="9.12962962962963" style="45"/>
    <col min="1281" max="1281" width="29.6296296296296" style="45" customWidth="1"/>
    <col min="1282" max="1282" width="12.25" style="45" customWidth="1"/>
    <col min="1283" max="1283" width="12" style="45" customWidth="1"/>
    <col min="1284" max="1284" width="10.75" style="45" customWidth="1"/>
    <col min="1285" max="1285" width="19.1296296296296" style="45" customWidth="1"/>
    <col min="1286" max="1286" width="21.5" style="45" customWidth="1"/>
    <col min="1287" max="1536" width="9.12962962962963" style="45"/>
    <col min="1537" max="1537" width="29.6296296296296" style="45" customWidth="1"/>
    <col min="1538" max="1538" width="12.25" style="45" customWidth="1"/>
    <col min="1539" max="1539" width="12" style="45" customWidth="1"/>
    <col min="1540" max="1540" width="10.75" style="45" customWidth="1"/>
    <col min="1541" max="1541" width="19.1296296296296" style="45" customWidth="1"/>
    <col min="1542" max="1542" width="21.5" style="45" customWidth="1"/>
    <col min="1543" max="1792" width="9.12962962962963" style="45"/>
    <col min="1793" max="1793" width="29.6296296296296" style="45" customWidth="1"/>
    <col min="1794" max="1794" width="12.25" style="45" customWidth="1"/>
    <col min="1795" max="1795" width="12" style="45" customWidth="1"/>
    <col min="1796" max="1796" width="10.75" style="45" customWidth="1"/>
    <col min="1797" max="1797" width="19.1296296296296" style="45" customWidth="1"/>
    <col min="1798" max="1798" width="21.5" style="45" customWidth="1"/>
    <col min="1799" max="2048" width="9.12962962962963" style="45"/>
    <col min="2049" max="2049" width="29.6296296296296" style="45" customWidth="1"/>
    <col min="2050" max="2050" width="12.25" style="45" customWidth="1"/>
    <col min="2051" max="2051" width="12" style="45" customWidth="1"/>
    <col min="2052" max="2052" width="10.75" style="45" customWidth="1"/>
    <col min="2053" max="2053" width="19.1296296296296" style="45" customWidth="1"/>
    <col min="2054" max="2054" width="21.5" style="45" customWidth="1"/>
    <col min="2055" max="2304" width="9.12962962962963" style="45"/>
    <col min="2305" max="2305" width="29.6296296296296" style="45" customWidth="1"/>
    <col min="2306" max="2306" width="12.25" style="45" customWidth="1"/>
    <col min="2307" max="2307" width="12" style="45" customWidth="1"/>
    <col min="2308" max="2308" width="10.75" style="45" customWidth="1"/>
    <col min="2309" max="2309" width="19.1296296296296" style="45" customWidth="1"/>
    <col min="2310" max="2310" width="21.5" style="45" customWidth="1"/>
    <col min="2311" max="2560" width="9.12962962962963" style="45"/>
    <col min="2561" max="2561" width="29.6296296296296" style="45" customWidth="1"/>
    <col min="2562" max="2562" width="12.25" style="45" customWidth="1"/>
    <col min="2563" max="2563" width="12" style="45" customWidth="1"/>
    <col min="2564" max="2564" width="10.75" style="45" customWidth="1"/>
    <col min="2565" max="2565" width="19.1296296296296" style="45" customWidth="1"/>
    <col min="2566" max="2566" width="21.5" style="45" customWidth="1"/>
    <col min="2567" max="2816" width="9.12962962962963" style="45"/>
    <col min="2817" max="2817" width="29.6296296296296" style="45" customWidth="1"/>
    <col min="2818" max="2818" width="12.25" style="45" customWidth="1"/>
    <col min="2819" max="2819" width="12" style="45" customWidth="1"/>
    <col min="2820" max="2820" width="10.75" style="45" customWidth="1"/>
    <col min="2821" max="2821" width="19.1296296296296" style="45" customWidth="1"/>
    <col min="2822" max="2822" width="21.5" style="45" customWidth="1"/>
    <col min="2823" max="3072" width="9.12962962962963" style="45"/>
    <col min="3073" max="3073" width="29.6296296296296" style="45" customWidth="1"/>
    <col min="3074" max="3074" width="12.25" style="45" customWidth="1"/>
    <col min="3075" max="3075" width="12" style="45" customWidth="1"/>
    <col min="3076" max="3076" width="10.75" style="45" customWidth="1"/>
    <col min="3077" max="3077" width="19.1296296296296" style="45" customWidth="1"/>
    <col min="3078" max="3078" width="21.5" style="45" customWidth="1"/>
    <col min="3079" max="3328" width="9.12962962962963" style="45"/>
    <col min="3329" max="3329" width="29.6296296296296" style="45" customWidth="1"/>
    <col min="3330" max="3330" width="12.25" style="45" customWidth="1"/>
    <col min="3331" max="3331" width="12" style="45" customWidth="1"/>
    <col min="3332" max="3332" width="10.75" style="45" customWidth="1"/>
    <col min="3333" max="3333" width="19.1296296296296" style="45" customWidth="1"/>
    <col min="3334" max="3334" width="21.5" style="45" customWidth="1"/>
    <col min="3335" max="3584" width="9.12962962962963" style="45"/>
    <col min="3585" max="3585" width="29.6296296296296" style="45" customWidth="1"/>
    <col min="3586" max="3586" width="12.25" style="45" customWidth="1"/>
    <col min="3587" max="3587" width="12" style="45" customWidth="1"/>
    <col min="3588" max="3588" width="10.75" style="45" customWidth="1"/>
    <col min="3589" max="3589" width="19.1296296296296" style="45" customWidth="1"/>
    <col min="3590" max="3590" width="21.5" style="45" customWidth="1"/>
    <col min="3591" max="3840" width="9.12962962962963" style="45"/>
    <col min="3841" max="3841" width="29.6296296296296" style="45" customWidth="1"/>
    <col min="3842" max="3842" width="12.25" style="45" customWidth="1"/>
    <col min="3843" max="3843" width="12" style="45" customWidth="1"/>
    <col min="3844" max="3844" width="10.75" style="45" customWidth="1"/>
    <col min="3845" max="3845" width="19.1296296296296" style="45" customWidth="1"/>
    <col min="3846" max="3846" width="21.5" style="45" customWidth="1"/>
    <col min="3847" max="4096" width="9.12962962962963" style="45"/>
    <col min="4097" max="4097" width="29.6296296296296" style="45" customWidth="1"/>
    <col min="4098" max="4098" width="12.25" style="45" customWidth="1"/>
    <col min="4099" max="4099" width="12" style="45" customWidth="1"/>
    <col min="4100" max="4100" width="10.75" style="45" customWidth="1"/>
    <col min="4101" max="4101" width="19.1296296296296" style="45" customWidth="1"/>
    <col min="4102" max="4102" width="21.5" style="45" customWidth="1"/>
    <col min="4103" max="4352" width="9.12962962962963" style="45"/>
    <col min="4353" max="4353" width="29.6296296296296" style="45" customWidth="1"/>
    <col min="4354" max="4354" width="12.25" style="45" customWidth="1"/>
    <col min="4355" max="4355" width="12" style="45" customWidth="1"/>
    <col min="4356" max="4356" width="10.75" style="45" customWidth="1"/>
    <col min="4357" max="4357" width="19.1296296296296" style="45" customWidth="1"/>
    <col min="4358" max="4358" width="21.5" style="45" customWidth="1"/>
    <col min="4359" max="4608" width="9.12962962962963" style="45"/>
    <col min="4609" max="4609" width="29.6296296296296" style="45" customWidth="1"/>
    <col min="4610" max="4610" width="12.25" style="45" customWidth="1"/>
    <col min="4611" max="4611" width="12" style="45" customWidth="1"/>
    <col min="4612" max="4612" width="10.75" style="45" customWidth="1"/>
    <col min="4613" max="4613" width="19.1296296296296" style="45" customWidth="1"/>
    <col min="4614" max="4614" width="21.5" style="45" customWidth="1"/>
    <col min="4615" max="4864" width="9.12962962962963" style="45"/>
    <col min="4865" max="4865" width="29.6296296296296" style="45" customWidth="1"/>
    <col min="4866" max="4866" width="12.25" style="45" customWidth="1"/>
    <col min="4867" max="4867" width="12" style="45" customWidth="1"/>
    <col min="4868" max="4868" width="10.75" style="45" customWidth="1"/>
    <col min="4869" max="4869" width="19.1296296296296" style="45" customWidth="1"/>
    <col min="4870" max="4870" width="21.5" style="45" customWidth="1"/>
    <col min="4871" max="5120" width="9.12962962962963" style="45"/>
    <col min="5121" max="5121" width="29.6296296296296" style="45" customWidth="1"/>
    <col min="5122" max="5122" width="12.25" style="45" customWidth="1"/>
    <col min="5123" max="5123" width="12" style="45" customWidth="1"/>
    <col min="5124" max="5124" width="10.75" style="45" customWidth="1"/>
    <col min="5125" max="5125" width="19.1296296296296" style="45" customWidth="1"/>
    <col min="5126" max="5126" width="21.5" style="45" customWidth="1"/>
    <col min="5127" max="5376" width="9.12962962962963" style="45"/>
    <col min="5377" max="5377" width="29.6296296296296" style="45" customWidth="1"/>
    <col min="5378" max="5378" width="12.25" style="45" customWidth="1"/>
    <col min="5379" max="5379" width="12" style="45" customWidth="1"/>
    <col min="5380" max="5380" width="10.75" style="45" customWidth="1"/>
    <col min="5381" max="5381" width="19.1296296296296" style="45" customWidth="1"/>
    <col min="5382" max="5382" width="21.5" style="45" customWidth="1"/>
    <col min="5383" max="5632" width="9.12962962962963" style="45"/>
    <col min="5633" max="5633" width="29.6296296296296" style="45" customWidth="1"/>
    <col min="5634" max="5634" width="12.25" style="45" customWidth="1"/>
    <col min="5635" max="5635" width="12" style="45" customWidth="1"/>
    <col min="5636" max="5636" width="10.75" style="45" customWidth="1"/>
    <col min="5637" max="5637" width="19.1296296296296" style="45" customWidth="1"/>
    <col min="5638" max="5638" width="21.5" style="45" customWidth="1"/>
    <col min="5639" max="5888" width="9.12962962962963" style="45"/>
    <col min="5889" max="5889" width="29.6296296296296" style="45" customWidth="1"/>
    <col min="5890" max="5890" width="12.25" style="45" customWidth="1"/>
    <col min="5891" max="5891" width="12" style="45" customWidth="1"/>
    <col min="5892" max="5892" width="10.75" style="45" customWidth="1"/>
    <col min="5893" max="5893" width="19.1296296296296" style="45" customWidth="1"/>
    <col min="5894" max="5894" width="21.5" style="45" customWidth="1"/>
    <col min="5895" max="6144" width="9.12962962962963" style="45"/>
    <col min="6145" max="6145" width="29.6296296296296" style="45" customWidth="1"/>
    <col min="6146" max="6146" width="12.25" style="45" customWidth="1"/>
    <col min="6147" max="6147" width="12" style="45" customWidth="1"/>
    <col min="6148" max="6148" width="10.75" style="45" customWidth="1"/>
    <col min="6149" max="6149" width="19.1296296296296" style="45" customWidth="1"/>
    <col min="6150" max="6150" width="21.5" style="45" customWidth="1"/>
    <col min="6151" max="6400" width="9.12962962962963" style="45"/>
    <col min="6401" max="6401" width="29.6296296296296" style="45" customWidth="1"/>
    <col min="6402" max="6402" width="12.25" style="45" customWidth="1"/>
    <col min="6403" max="6403" width="12" style="45" customWidth="1"/>
    <col min="6404" max="6404" width="10.75" style="45" customWidth="1"/>
    <col min="6405" max="6405" width="19.1296296296296" style="45" customWidth="1"/>
    <col min="6406" max="6406" width="21.5" style="45" customWidth="1"/>
    <col min="6407" max="6656" width="9.12962962962963" style="45"/>
    <col min="6657" max="6657" width="29.6296296296296" style="45" customWidth="1"/>
    <col min="6658" max="6658" width="12.25" style="45" customWidth="1"/>
    <col min="6659" max="6659" width="12" style="45" customWidth="1"/>
    <col min="6660" max="6660" width="10.75" style="45" customWidth="1"/>
    <col min="6661" max="6661" width="19.1296296296296" style="45" customWidth="1"/>
    <col min="6662" max="6662" width="21.5" style="45" customWidth="1"/>
    <col min="6663" max="6912" width="9.12962962962963" style="45"/>
    <col min="6913" max="6913" width="29.6296296296296" style="45" customWidth="1"/>
    <col min="6914" max="6914" width="12.25" style="45" customWidth="1"/>
    <col min="6915" max="6915" width="12" style="45" customWidth="1"/>
    <col min="6916" max="6916" width="10.75" style="45" customWidth="1"/>
    <col min="6917" max="6917" width="19.1296296296296" style="45" customWidth="1"/>
    <col min="6918" max="6918" width="21.5" style="45" customWidth="1"/>
    <col min="6919" max="7168" width="9.12962962962963" style="45"/>
    <col min="7169" max="7169" width="29.6296296296296" style="45" customWidth="1"/>
    <col min="7170" max="7170" width="12.25" style="45" customWidth="1"/>
    <col min="7171" max="7171" width="12" style="45" customWidth="1"/>
    <col min="7172" max="7172" width="10.75" style="45" customWidth="1"/>
    <col min="7173" max="7173" width="19.1296296296296" style="45" customWidth="1"/>
    <col min="7174" max="7174" width="21.5" style="45" customWidth="1"/>
    <col min="7175" max="7424" width="9.12962962962963" style="45"/>
    <col min="7425" max="7425" width="29.6296296296296" style="45" customWidth="1"/>
    <col min="7426" max="7426" width="12.25" style="45" customWidth="1"/>
    <col min="7427" max="7427" width="12" style="45" customWidth="1"/>
    <col min="7428" max="7428" width="10.75" style="45" customWidth="1"/>
    <col min="7429" max="7429" width="19.1296296296296" style="45" customWidth="1"/>
    <col min="7430" max="7430" width="21.5" style="45" customWidth="1"/>
    <col min="7431" max="7680" width="9.12962962962963" style="45"/>
    <col min="7681" max="7681" width="29.6296296296296" style="45" customWidth="1"/>
    <col min="7682" max="7682" width="12.25" style="45" customWidth="1"/>
    <col min="7683" max="7683" width="12" style="45" customWidth="1"/>
    <col min="7684" max="7684" width="10.75" style="45" customWidth="1"/>
    <col min="7685" max="7685" width="19.1296296296296" style="45" customWidth="1"/>
    <col min="7686" max="7686" width="21.5" style="45" customWidth="1"/>
    <col min="7687" max="7936" width="9.12962962962963" style="45"/>
    <col min="7937" max="7937" width="29.6296296296296" style="45" customWidth="1"/>
    <col min="7938" max="7938" width="12.25" style="45" customWidth="1"/>
    <col min="7939" max="7939" width="12" style="45" customWidth="1"/>
    <col min="7940" max="7940" width="10.75" style="45" customWidth="1"/>
    <col min="7941" max="7941" width="19.1296296296296" style="45" customWidth="1"/>
    <col min="7942" max="7942" width="21.5" style="45" customWidth="1"/>
    <col min="7943" max="8192" width="9.12962962962963" style="45"/>
    <col min="8193" max="8193" width="29.6296296296296" style="45" customWidth="1"/>
    <col min="8194" max="8194" width="12.25" style="45" customWidth="1"/>
    <col min="8195" max="8195" width="12" style="45" customWidth="1"/>
    <col min="8196" max="8196" width="10.75" style="45" customWidth="1"/>
    <col min="8197" max="8197" width="19.1296296296296" style="45" customWidth="1"/>
    <col min="8198" max="8198" width="21.5" style="45" customWidth="1"/>
    <col min="8199" max="8448" width="9.12962962962963" style="45"/>
    <col min="8449" max="8449" width="29.6296296296296" style="45" customWidth="1"/>
    <col min="8450" max="8450" width="12.25" style="45" customWidth="1"/>
    <col min="8451" max="8451" width="12" style="45" customWidth="1"/>
    <col min="8452" max="8452" width="10.75" style="45" customWidth="1"/>
    <col min="8453" max="8453" width="19.1296296296296" style="45" customWidth="1"/>
    <col min="8454" max="8454" width="21.5" style="45" customWidth="1"/>
    <col min="8455" max="8704" width="9.12962962962963" style="45"/>
    <col min="8705" max="8705" width="29.6296296296296" style="45" customWidth="1"/>
    <col min="8706" max="8706" width="12.25" style="45" customWidth="1"/>
    <col min="8707" max="8707" width="12" style="45" customWidth="1"/>
    <col min="8708" max="8708" width="10.75" style="45" customWidth="1"/>
    <col min="8709" max="8709" width="19.1296296296296" style="45" customWidth="1"/>
    <col min="8710" max="8710" width="21.5" style="45" customWidth="1"/>
    <col min="8711" max="8960" width="9.12962962962963" style="45"/>
    <col min="8961" max="8961" width="29.6296296296296" style="45" customWidth="1"/>
    <col min="8962" max="8962" width="12.25" style="45" customWidth="1"/>
    <col min="8963" max="8963" width="12" style="45" customWidth="1"/>
    <col min="8964" max="8964" width="10.75" style="45" customWidth="1"/>
    <col min="8965" max="8965" width="19.1296296296296" style="45" customWidth="1"/>
    <col min="8966" max="8966" width="21.5" style="45" customWidth="1"/>
    <col min="8967" max="9216" width="9.12962962962963" style="45"/>
    <col min="9217" max="9217" width="29.6296296296296" style="45" customWidth="1"/>
    <col min="9218" max="9218" width="12.25" style="45" customWidth="1"/>
    <col min="9219" max="9219" width="12" style="45" customWidth="1"/>
    <col min="9220" max="9220" width="10.75" style="45" customWidth="1"/>
    <col min="9221" max="9221" width="19.1296296296296" style="45" customWidth="1"/>
    <col min="9222" max="9222" width="21.5" style="45" customWidth="1"/>
    <col min="9223" max="9472" width="9.12962962962963" style="45"/>
    <col min="9473" max="9473" width="29.6296296296296" style="45" customWidth="1"/>
    <col min="9474" max="9474" width="12.25" style="45" customWidth="1"/>
    <col min="9475" max="9475" width="12" style="45" customWidth="1"/>
    <col min="9476" max="9476" width="10.75" style="45" customWidth="1"/>
    <col min="9477" max="9477" width="19.1296296296296" style="45" customWidth="1"/>
    <col min="9478" max="9478" width="21.5" style="45" customWidth="1"/>
    <col min="9479" max="9728" width="9.12962962962963" style="45"/>
    <col min="9729" max="9729" width="29.6296296296296" style="45" customWidth="1"/>
    <col min="9730" max="9730" width="12.25" style="45" customWidth="1"/>
    <col min="9731" max="9731" width="12" style="45" customWidth="1"/>
    <col min="9732" max="9732" width="10.75" style="45" customWidth="1"/>
    <col min="9733" max="9733" width="19.1296296296296" style="45" customWidth="1"/>
    <col min="9734" max="9734" width="21.5" style="45" customWidth="1"/>
    <col min="9735" max="9984" width="9.12962962962963" style="45"/>
    <col min="9985" max="9985" width="29.6296296296296" style="45" customWidth="1"/>
    <col min="9986" max="9986" width="12.25" style="45" customWidth="1"/>
    <col min="9987" max="9987" width="12" style="45" customWidth="1"/>
    <col min="9988" max="9988" width="10.75" style="45" customWidth="1"/>
    <col min="9989" max="9989" width="19.1296296296296" style="45" customWidth="1"/>
    <col min="9990" max="9990" width="21.5" style="45" customWidth="1"/>
    <col min="9991" max="10240" width="9.12962962962963" style="45"/>
    <col min="10241" max="10241" width="29.6296296296296" style="45" customWidth="1"/>
    <col min="10242" max="10242" width="12.25" style="45" customWidth="1"/>
    <col min="10243" max="10243" width="12" style="45" customWidth="1"/>
    <col min="10244" max="10244" width="10.75" style="45" customWidth="1"/>
    <col min="10245" max="10245" width="19.1296296296296" style="45" customWidth="1"/>
    <col min="10246" max="10246" width="21.5" style="45" customWidth="1"/>
    <col min="10247" max="10496" width="9.12962962962963" style="45"/>
    <col min="10497" max="10497" width="29.6296296296296" style="45" customWidth="1"/>
    <col min="10498" max="10498" width="12.25" style="45" customWidth="1"/>
    <col min="10499" max="10499" width="12" style="45" customWidth="1"/>
    <col min="10500" max="10500" width="10.75" style="45" customWidth="1"/>
    <col min="10501" max="10501" width="19.1296296296296" style="45" customWidth="1"/>
    <col min="10502" max="10502" width="21.5" style="45" customWidth="1"/>
    <col min="10503" max="10752" width="9.12962962962963" style="45"/>
    <col min="10753" max="10753" width="29.6296296296296" style="45" customWidth="1"/>
    <col min="10754" max="10754" width="12.25" style="45" customWidth="1"/>
    <col min="10755" max="10755" width="12" style="45" customWidth="1"/>
    <col min="10756" max="10756" width="10.75" style="45" customWidth="1"/>
    <col min="10757" max="10757" width="19.1296296296296" style="45" customWidth="1"/>
    <col min="10758" max="10758" width="21.5" style="45" customWidth="1"/>
    <col min="10759" max="11008" width="9.12962962962963" style="45"/>
    <col min="11009" max="11009" width="29.6296296296296" style="45" customWidth="1"/>
    <col min="11010" max="11010" width="12.25" style="45" customWidth="1"/>
    <col min="11011" max="11011" width="12" style="45" customWidth="1"/>
    <col min="11012" max="11012" width="10.75" style="45" customWidth="1"/>
    <col min="11013" max="11013" width="19.1296296296296" style="45" customWidth="1"/>
    <col min="11014" max="11014" width="21.5" style="45" customWidth="1"/>
    <col min="11015" max="11264" width="9.12962962962963" style="45"/>
    <col min="11265" max="11265" width="29.6296296296296" style="45" customWidth="1"/>
    <col min="11266" max="11266" width="12.25" style="45" customWidth="1"/>
    <col min="11267" max="11267" width="12" style="45" customWidth="1"/>
    <col min="11268" max="11268" width="10.75" style="45" customWidth="1"/>
    <col min="11269" max="11269" width="19.1296296296296" style="45" customWidth="1"/>
    <col min="11270" max="11270" width="21.5" style="45" customWidth="1"/>
    <col min="11271" max="11520" width="9.12962962962963" style="45"/>
    <col min="11521" max="11521" width="29.6296296296296" style="45" customWidth="1"/>
    <col min="11522" max="11522" width="12.25" style="45" customWidth="1"/>
    <col min="11523" max="11523" width="12" style="45" customWidth="1"/>
    <col min="11524" max="11524" width="10.75" style="45" customWidth="1"/>
    <col min="11525" max="11525" width="19.1296296296296" style="45" customWidth="1"/>
    <col min="11526" max="11526" width="21.5" style="45" customWidth="1"/>
    <col min="11527" max="11776" width="9.12962962962963" style="45"/>
    <col min="11777" max="11777" width="29.6296296296296" style="45" customWidth="1"/>
    <col min="11778" max="11778" width="12.25" style="45" customWidth="1"/>
    <col min="11779" max="11779" width="12" style="45" customWidth="1"/>
    <col min="11780" max="11780" width="10.75" style="45" customWidth="1"/>
    <col min="11781" max="11781" width="19.1296296296296" style="45" customWidth="1"/>
    <col min="11782" max="11782" width="21.5" style="45" customWidth="1"/>
    <col min="11783" max="12032" width="9.12962962962963" style="45"/>
    <col min="12033" max="12033" width="29.6296296296296" style="45" customWidth="1"/>
    <col min="12034" max="12034" width="12.25" style="45" customWidth="1"/>
    <col min="12035" max="12035" width="12" style="45" customWidth="1"/>
    <col min="12036" max="12036" width="10.75" style="45" customWidth="1"/>
    <col min="12037" max="12037" width="19.1296296296296" style="45" customWidth="1"/>
    <col min="12038" max="12038" width="21.5" style="45" customWidth="1"/>
    <col min="12039" max="12288" width="9.12962962962963" style="45"/>
    <col min="12289" max="12289" width="29.6296296296296" style="45" customWidth="1"/>
    <col min="12290" max="12290" width="12.25" style="45" customWidth="1"/>
    <col min="12291" max="12291" width="12" style="45" customWidth="1"/>
    <col min="12292" max="12292" width="10.75" style="45" customWidth="1"/>
    <col min="12293" max="12293" width="19.1296296296296" style="45" customWidth="1"/>
    <col min="12294" max="12294" width="21.5" style="45" customWidth="1"/>
    <col min="12295" max="12544" width="9.12962962962963" style="45"/>
    <col min="12545" max="12545" width="29.6296296296296" style="45" customWidth="1"/>
    <col min="12546" max="12546" width="12.25" style="45" customWidth="1"/>
    <col min="12547" max="12547" width="12" style="45" customWidth="1"/>
    <col min="12548" max="12548" width="10.75" style="45" customWidth="1"/>
    <col min="12549" max="12549" width="19.1296296296296" style="45" customWidth="1"/>
    <col min="12550" max="12550" width="21.5" style="45" customWidth="1"/>
    <col min="12551" max="12800" width="9.12962962962963" style="45"/>
    <col min="12801" max="12801" width="29.6296296296296" style="45" customWidth="1"/>
    <col min="12802" max="12802" width="12.25" style="45" customWidth="1"/>
    <col min="12803" max="12803" width="12" style="45" customWidth="1"/>
    <col min="12804" max="12804" width="10.75" style="45" customWidth="1"/>
    <col min="12805" max="12805" width="19.1296296296296" style="45" customWidth="1"/>
    <col min="12806" max="12806" width="21.5" style="45" customWidth="1"/>
    <col min="12807" max="13056" width="9.12962962962963" style="45"/>
    <col min="13057" max="13057" width="29.6296296296296" style="45" customWidth="1"/>
    <col min="13058" max="13058" width="12.25" style="45" customWidth="1"/>
    <col min="13059" max="13059" width="12" style="45" customWidth="1"/>
    <col min="13060" max="13060" width="10.75" style="45" customWidth="1"/>
    <col min="13061" max="13061" width="19.1296296296296" style="45" customWidth="1"/>
    <col min="13062" max="13062" width="21.5" style="45" customWidth="1"/>
    <col min="13063" max="13312" width="9.12962962962963" style="45"/>
    <col min="13313" max="13313" width="29.6296296296296" style="45" customWidth="1"/>
    <col min="13314" max="13314" width="12.25" style="45" customWidth="1"/>
    <col min="13315" max="13315" width="12" style="45" customWidth="1"/>
    <col min="13316" max="13316" width="10.75" style="45" customWidth="1"/>
    <col min="13317" max="13317" width="19.1296296296296" style="45" customWidth="1"/>
    <col min="13318" max="13318" width="21.5" style="45" customWidth="1"/>
    <col min="13319" max="13568" width="9.12962962962963" style="45"/>
    <col min="13569" max="13569" width="29.6296296296296" style="45" customWidth="1"/>
    <col min="13570" max="13570" width="12.25" style="45" customWidth="1"/>
    <col min="13571" max="13571" width="12" style="45" customWidth="1"/>
    <col min="13572" max="13572" width="10.75" style="45" customWidth="1"/>
    <col min="13573" max="13573" width="19.1296296296296" style="45" customWidth="1"/>
    <col min="13574" max="13574" width="21.5" style="45" customWidth="1"/>
    <col min="13575" max="13824" width="9.12962962962963" style="45"/>
    <col min="13825" max="13825" width="29.6296296296296" style="45" customWidth="1"/>
    <col min="13826" max="13826" width="12.25" style="45" customWidth="1"/>
    <col min="13827" max="13827" width="12" style="45" customWidth="1"/>
    <col min="13828" max="13828" width="10.75" style="45" customWidth="1"/>
    <col min="13829" max="13829" width="19.1296296296296" style="45" customWidth="1"/>
    <col min="13830" max="13830" width="21.5" style="45" customWidth="1"/>
    <col min="13831" max="14080" width="9.12962962962963" style="45"/>
    <col min="14081" max="14081" width="29.6296296296296" style="45" customWidth="1"/>
    <col min="14082" max="14082" width="12.25" style="45" customWidth="1"/>
    <col min="14083" max="14083" width="12" style="45" customWidth="1"/>
    <col min="14084" max="14084" width="10.75" style="45" customWidth="1"/>
    <col min="14085" max="14085" width="19.1296296296296" style="45" customWidth="1"/>
    <col min="14086" max="14086" width="21.5" style="45" customWidth="1"/>
    <col min="14087" max="14336" width="9.12962962962963" style="45"/>
    <col min="14337" max="14337" width="29.6296296296296" style="45" customWidth="1"/>
    <col min="14338" max="14338" width="12.25" style="45" customWidth="1"/>
    <col min="14339" max="14339" width="12" style="45" customWidth="1"/>
    <col min="14340" max="14340" width="10.75" style="45" customWidth="1"/>
    <col min="14341" max="14341" width="19.1296296296296" style="45" customWidth="1"/>
    <col min="14342" max="14342" width="21.5" style="45" customWidth="1"/>
    <col min="14343" max="14592" width="9.12962962962963" style="45"/>
    <col min="14593" max="14593" width="29.6296296296296" style="45" customWidth="1"/>
    <col min="14594" max="14594" width="12.25" style="45" customWidth="1"/>
    <col min="14595" max="14595" width="12" style="45" customWidth="1"/>
    <col min="14596" max="14596" width="10.75" style="45" customWidth="1"/>
    <col min="14597" max="14597" width="19.1296296296296" style="45" customWidth="1"/>
    <col min="14598" max="14598" width="21.5" style="45" customWidth="1"/>
    <col min="14599" max="14848" width="9.12962962962963" style="45"/>
    <col min="14849" max="14849" width="29.6296296296296" style="45" customWidth="1"/>
    <col min="14850" max="14850" width="12.25" style="45" customWidth="1"/>
    <col min="14851" max="14851" width="12" style="45" customWidth="1"/>
    <col min="14852" max="14852" width="10.75" style="45" customWidth="1"/>
    <col min="14853" max="14853" width="19.1296296296296" style="45" customWidth="1"/>
    <col min="14854" max="14854" width="21.5" style="45" customWidth="1"/>
    <col min="14855" max="15104" width="9.12962962962963" style="45"/>
    <col min="15105" max="15105" width="29.6296296296296" style="45" customWidth="1"/>
    <col min="15106" max="15106" width="12.25" style="45" customWidth="1"/>
    <col min="15107" max="15107" width="12" style="45" customWidth="1"/>
    <col min="15108" max="15108" width="10.75" style="45" customWidth="1"/>
    <col min="15109" max="15109" width="19.1296296296296" style="45" customWidth="1"/>
    <col min="15110" max="15110" width="21.5" style="45" customWidth="1"/>
    <col min="15111" max="15360" width="9.12962962962963" style="45"/>
    <col min="15361" max="15361" width="29.6296296296296" style="45" customWidth="1"/>
    <col min="15362" max="15362" width="12.25" style="45" customWidth="1"/>
    <col min="15363" max="15363" width="12" style="45" customWidth="1"/>
    <col min="15364" max="15364" width="10.75" style="45" customWidth="1"/>
    <col min="15365" max="15365" width="19.1296296296296" style="45" customWidth="1"/>
    <col min="15366" max="15366" width="21.5" style="45" customWidth="1"/>
    <col min="15367" max="15616" width="9.12962962962963" style="45"/>
    <col min="15617" max="15617" width="29.6296296296296" style="45" customWidth="1"/>
    <col min="15618" max="15618" width="12.25" style="45" customWidth="1"/>
    <col min="15619" max="15619" width="12" style="45" customWidth="1"/>
    <col min="15620" max="15620" width="10.75" style="45" customWidth="1"/>
    <col min="15621" max="15621" width="19.1296296296296" style="45" customWidth="1"/>
    <col min="15622" max="15622" width="21.5" style="45" customWidth="1"/>
    <col min="15623" max="15872" width="9.12962962962963" style="45"/>
    <col min="15873" max="15873" width="29.6296296296296" style="45" customWidth="1"/>
    <col min="15874" max="15874" width="12.25" style="45" customWidth="1"/>
    <col min="15875" max="15875" width="12" style="45" customWidth="1"/>
    <col min="15876" max="15876" width="10.75" style="45" customWidth="1"/>
    <col min="15877" max="15877" width="19.1296296296296" style="45" customWidth="1"/>
    <col min="15878" max="15878" width="21.5" style="45" customWidth="1"/>
    <col min="15879" max="16128" width="9.12962962962963" style="45"/>
    <col min="16129" max="16129" width="29.6296296296296" style="45" customWidth="1"/>
    <col min="16130" max="16130" width="12.25" style="45" customWidth="1"/>
    <col min="16131" max="16131" width="12" style="45" customWidth="1"/>
    <col min="16132" max="16132" width="10.75" style="45" customWidth="1"/>
    <col min="16133" max="16133" width="19.1296296296296" style="45" customWidth="1"/>
    <col min="16134" max="16134" width="21.5" style="45" customWidth="1"/>
    <col min="16135" max="16384" width="9.12962962962963" style="45"/>
  </cols>
  <sheetData>
    <row r="1" s="45" customFormat="1" ht="19.5" customHeight="1" spans="2:2">
      <c r="B1" s="61"/>
    </row>
    <row r="2" s="45" customFormat="1" ht="37.5" customHeight="1" spans="1:5">
      <c r="A2" s="141" t="s">
        <v>18</v>
      </c>
      <c r="B2" s="141"/>
      <c r="C2" s="141"/>
      <c r="D2" s="141"/>
      <c r="E2" s="141"/>
    </row>
    <row r="3" s="45" customFormat="1" ht="19.5" customHeight="1" spans="2:5">
      <c r="B3" s="142"/>
      <c r="D3" s="154"/>
      <c r="E3" s="144" t="s">
        <v>52</v>
      </c>
    </row>
    <row r="4" s="45" customFormat="1" ht="36" customHeight="1" spans="1:5">
      <c r="A4" s="155" t="s">
        <v>130</v>
      </c>
      <c r="B4" s="156" t="s">
        <v>1505</v>
      </c>
      <c r="C4" s="109" t="s">
        <v>54</v>
      </c>
      <c r="D4" s="157" t="s">
        <v>55</v>
      </c>
      <c r="E4" s="116" t="s">
        <v>56</v>
      </c>
    </row>
    <row r="5" s="45" customFormat="1" ht="19.5" customHeight="1" spans="1:5">
      <c r="A5" s="110">
        <v>207</v>
      </c>
      <c r="B5" s="158" t="s">
        <v>1506</v>
      </c>
      <c r="C5" s="159">
        <v>8</v>
      </c>
      <c r="D5" s="157"/>
      <c r="E5" s="116"/>
    </row>
    <row r="6" s="45" customFormat="1" ht="19.5" customHeight="1" spans="1:5">
      <c r="A6" s="110">
        <v>20709</v>
      </c>
      <c r="B6" s="158" t="s">
        <v>1507</v>
      </c>
      <c r="C6" s="159">
        <v>8</v>
      </c>
      <c r="D6" s="157"/>
      <c r="E6" s="116"/>
    </row>
    <row r="7" s="45" customFormat="1" ht="19.5" customHeight="1" spans="1:5">
      <c r="A7" s="110">
        <v>2070904</v>
      </c>
      <c r="B7" s="160" t="s">
        <v>1508</v>
      </c>
      <c r="C7" s="159">
        <v>8</v>
      </c>
      <c r="D7" s="157"/>
      <c r="E7" s="116"/>
    </row>
    <row r="8" s="45" customFormat="1" ht="19.5" customHeight="1" spans="1:5">
      <c r="A8" s="110">
        <v>211</v>
      </c>
      <c r="B8" s="158" t="s">
        <v>1509</v>
      </c>
      <c r="C8" s="159">
        <v>89</v>
      </c>
      <c r="D8" s="157"/>
      <c r="E8" s="116"/>
    </row>
    <row r="9" s="45" customFormat="1" ht="19.5" customHeight="1" spans="1:5">
      <c r="A9" s="110">
        <v>21198</v>
      </c>
      <c r="B9" s="158" t="s">
        <v>1510</v>
      </c>
      <c r="C9" s="159">
        <v>89</v>
      </c>
      <c r="D9" s="157"/>
      <c r="E9" s="116"/>
    </row>
    <row r="10" s="45" customFormat="1" ht="19.5" customHeight="1" spans="1:5">
      <c r="A10" s="110">
        <v>2119899</v>
      </c>
      <c r="B10" s="160" t="s">
        <v>1511</v>
      </c>
      <c r="C10" s="159">
        <v>89</v>
      </c>
      <c r="D10" s="157"/>
      <c r="E10" s="116"/>
    </row>
    <row r="11" s="45" customFormat="1" ht="19.5" customHeight="1" spans="1:5">
      <c r="A11" s="110">
        <v>212</v>
      </c>
      <c r="B11" s="161" t="s">
        <v>1512</v>
      </c>
      <c r="C11" s="162">
        <f>C12+C28+C34+C38</f>
        <v>12563</v>
      </c>
      <c r="D11" s="162">
        <f>D12+D28+D34+D38</f>
        <v>39340</v>
      </c>
      <c r="E11" s="150">
        <f>D11/C11</f>
        <v>3.13141765501871</v>
      </c>
    </row>
    <row r="12" s="45" customFormat="1" ht="19.5" customHeight="1" spans="1:5">
      <c r="A12" s="110">
        <v>21208</v>
      </c>
      <c r="B12" s="161" t="s">
        <v>1513</v>
      </c>
      <c r="C12" s="159">
        <v>11865</v>
      </c>
      <c r="D12" s="162">
        <v>38740</v>
      </c>
      <c r="E12" s="150">
        <f>D12/C12</f>
        <v>3.26506531816266</v>
      </c>
    </row>
    <row r="13" s="45" customFormat="1" ht="19.5" customHeight="1" spans="1:5">
      <c r="A13" s="110">
        <v>2120801</v>
      </c>
      <c r="B13" s="160" t="s">
        <v>1514</v>
      </c>
      <c r="C13" s="159">
        <v>230</v>
      </c>
      <c r="D13" s="162">
        <v>10500</v>
      </c>
      <c r="E13" s="150">
        <f t="shared" ref="E13:E44" si="0">D13/C13</f>
        <v>45.6521739130435</v>
      </c>
    </row>
    <row r="14" s="45" customFormat="1" ht="19.5" customHeight="1" spans="1:5">
      <c r="A14" s="110">
        <v>2120802</v>
      </c>
      <c r="B14" s="160" t="s">
        <v>1515</v>
      </c>
      <c r="C14" s="159">
        <v>3197</v>
      </c>
      <c r="D14" s="162">
        <v>3000</v>
      </c>
      <c r="E14" s="150">
        <f t="shared" si="0"/>
        <v>0.93837973099781</v>
      </c>
    </row>
    <row r="15" s="45" customFormat="1" ht="19.5" customHeight="1" spans="1:5">
      <c r="A15" s="110">
        <v>2120803</v>
      </c>
      <c r="B15" s="160" t="s">
        <v>1516</v>
      </c>
      <c r="C15" s="159">
        <v>13</v>
      </c>
      <c r="D15" s="162">
        <v>3800</v>
      </c>
      <c r="E15" s="150">
        <f t="shared" si="0"/>
        <v>292.307692307692</v>
      </c>
    </row>
    <row r="16" s="45" customFormat="1" ht="19.5" customHeight="1" spans="1:5">
      <c r="A16" s="110">
        <v>2120804</v>
      </c>
      <c r="B16" s="163" t="s">
        <v>1517</v>
      </c>
      <c r="C16" s="159">
        <v>7010</v>
      </c>
      <c r="D16" s="162">
        <v>10600</v>
      </c>
      <c r="E16" s="150">
        <f t="shared" si="0"/>
        <v>1.51212553495007</v>
      </c>
    </row>
    <row r="17" s="45" customFormat="1" ht="19.5" customHeight="1" spans="1:5">
      <c r="A17" s="110">
        <v>2120805</v>
      </c>
      <c r="B17" s="163" t="s">
        <v>1518</v>
      </c>
      <c r="C17" s="159"/>
      <c r="D17" s="162">
        <v>700</v>
      </c>
      <c r="E17" s="150" t="e">
        <f t="shared" si="0"/>
        <v>#DIV/0!</v>
      </c>
    </row>
    <row r="18" s="45" customFormat="1" ht="19.5" customHeight="1" spans="1:5">
      <c r="A18" s="110">
        <v>2120806</v>
      </c>
      <c r="B18" s="163" t="s">
        <v>1519</v>
      </c>
      <c r="C18" s="159"/>
      <c r="D18" s="162"/>
      <c r="E18" s="150" t="e">
        <f t="shared" si="0"/>
        <v>#DIV/0!</v>
      </c>
    </row>
    <row r="19" s="45" customFormat="1" ht="19.5" customHeight="1" spans="1:5">
      <c r="A19" s="110">
        <v>2120807</v>
      </c>
      <c r="B19" s="163" t="s">
        <v>1520</v>
      </c>
      <c r="C19" s="159"/>
      <c r="D19" s="162"/>
      <c r="E19" s="150" t="e">
        <f t="shared" si="0"/>
        <v>#DIV/0!</v>
      </c>
    </row>
    <row r="20" s="45" customFormat="1" ht="19.5" customHeight="1" spans="1:5">
      <c r="A20" s="110">
        <v>2120809</v>
      </c>
      <c r="B20" s="163" t="s">
        <v>1521</v>
      </c>
      <c r="C20" s="159"/>
      <c r="D20" s="162"/>
      <c r="E20" s="150" t="e">
        <f t="shared" si="0"/>
        <v>#DIV/0!</v>
      </c>
    </row>
    <row r="21" s="45" customFormat="1" ht="19.5" customHeight="1" spans="1:5">
      <c r="A21" s="110">
        <v>2120810</v>
      </c>
      <c r="B21" s="163" t="s">
        <v>1522</v>
      </c>
      <c r="C21" s="159"/>
      <c r="D21" s="162"/>
      <c r="E21" s="150" t="e">
        <f t="shared" si="0"/>
        <v>#DIV/0!</v>
      </c>
    </row>
    <row r="22" s="45" customFormat="1" ht="19.5" customHeight="1" spans="1:5">
      <c r="A22" s="110">
        <v>2120811</v>
      </c>
      <c r="B22" s="163" t="s">
        <v>1523</v>
      </c>
      <c r="C22" s="159"/>
      <c r="D22" s="162"/>
      <c r="E22" s="150" t="e">
        <f t="shared" si="0"/>
        <v>#DIV/0!</v>
      </c>
    </row>
    <row r="23" s="45" customFormat="1" ht="19.5" customHeight="1" spans="1:5">
      <c r="A23" s="110">
        <v>2120813</v>
      </c>
      <c r="B23" s="163" t="s">
        <v>1524</v>
      </c>
      <c r="C23" s="159"/>
      <c r="D23" s="162"/>
      <c r="E23" s="150" t="e">
        <f t="shared" si="0"/>
        <v>#DIV/0!</v>
      </c>
    </row>
    <row r="24" s="45" customFormat="1" ht="19.5" customHeight="1" spans="1:5">
      <c r="A24" s="110">
        <v>2120814</v>
      </c>
      <c r="B24" s="163" t="s">
        <v>1525</v>
      </c>
      <c r="C24" s="159"/>
      <c r="D24" s="162"/>
      <c r="E24" s="150" t="e">
        <f t="shared" si="0"/>
        <v>#DIV/0!</v>
      </c>
    </row>
    <row r="25" s="45" customFormat="1" ht="19.5" customHeight="1" spans="1:5">
      <c r="A25" s="110">
        <v>2120815</v>
      </c>
      <c r="B25" s="163" t="s">
        <v>1526</v>
      </c>
      <c r="C25" s="159"/>
      <c r="D25" s="162"/>
      <c r="E25" s="150" t="e">
        <f t="shared" si="0"/>
        <v>#DIV/0!</v>
      </c>
    </row>
    <row r="26" s="45" customFormat="1" ht="19.5" customHeight="1" spans="1:5">
      <c r="A26" s="110">
        <v>2120816</v>
      </c>
      <c r="B26" s="163" t="s">
        <v>1527</v>
      </c>
      <c r="C26" s="159"/>
      <c r="D26" s="162"/>
      <c r="E26" s="150" t="e">
        <f t="shared" si="0"/>
        <v>#DIV/0!</v>
      </c>
    </row>
    <row r="27" s="45" customFormat="1" ht="19.5" customHeight="1" spans="1:5">
      <c r="A27" s="110">
        <v>2120899</v>
      </c>
      <c r="B27" s="163" t="s">
        <v>1528</v>
      </c>
      <c r="C27" s="159">
        <v>1415</v>
      </c>
      <c r="D27" s="162">
        <v>10140</v>
      </c>
      <c r="E27" s="150">
        <f t="shared" si="0"/>
        <v>7.1660777385159</v>
      </c>
    </row>
    <row r="28" s="45" customFormat="1" ht="19.5" customHeight="1" spans="1:5">
      <c r="A28" s="110">
        <v>21213</v>
      </c>
      <c r="B28" s="164" t="s">
        <v>1529</v>
      </c>
      <c r="C28" s="159">
        <v>418</v>
      </c>
      <c r="D28" s="162">
        <v>300</v>
      </c>
      <c r="E28" s="150">
        <f t="shared" si="0"/>
        <v>0.717703349282297</v>
      </c>
    </row>
    <row r="29" s="45" customFormat="1" ht="19.5" customHeight="1" spans="1:5">
      <c r="A29" s="110">
        <v>2121301</v>
      </c>
      <c r="B29" s="163" t="s">
        <v>1530</v>
      </c>
      <c r="C29" s="159">
        <v>418</v>
      </c>
      <c r="D29" s="162">
        <v>300</v>
      </c>
      <c r="E29" s="150">
        <f t="shared" si="0"/>
        <v>0.717703349282297</v>
      </c>
    </row>
    <row r="30" s="45" customFormat="1" ht="19.5" customHeight="1" spans="1:5">
      <c r="A30" s="110">
        <v>2121302</v>
      </c>
      <c r="B30" s="163" t="s">
        <v>1531</v>
      </c>
      <c r="C30" s="159"/>
      <c r="D30" s="162"/>
      <c r="E30" s="150" t="e">
        <f t="shared" si="0"/>
        <v>#DIV/0!</v>
      </c>
    </row>
    <row r="31" s="45" customFormat="1" ht="19.5" customHeight="1" spans="1:5">
      <c r="A31" s="110">
        <v>2121303</v>
      </c>
      <c r="B31" s="163" t="s">
        <v>1532</v>
      </c>
      <c r="C31" s="159"/>
      <c r="D31" s="162"/>
      <c r="E31" s="150" t="e">
        <f t="shared" si="0"/>
        <v>#DIV/0!</v>
      </c>
    </row>
    <row r="32" s="45" customFormat="1" ht="19.5" customHeight="1" spans="1:5">
      <c r="A32" s="110">
        <v>2121304</v>
      </c>
      <c r="B32" s="163" t="s">
        <v>1533</v>
      </c>
      <c r="C32" s="159"/>
      <c r="D32" s="162"/>
      <c r="E32" s="150" t="e">
        <f t="shared" si="0"/>
        <v>#DIV/0!</v>
      </c>
    </row>
    <row r="33" s="45" customFormat="1" ht="19.5" customHeight="1" spans="1:5">
      <c r="A33" s="110">
        <v>2121399</v>
      </c>
      <c r="B33" s="165" t="s">
        <v>1534</v>
      </c>
      <c r="C33" s="159"/>
      <c r="D33" s="162"/>
      <c r="E33" s="150" t="e">
        <f t="shared" si="0"/>
        <v>#DIV/0!</v>
      </c>
    </row>
    <row r="34" s="45" customFormat="1" ht="19.5" customHeight="1" spans="1:5">
      <c r="A34" s="110">
        <v>21214</v>
      </c>
      <c r="B34" s="166" t="s">
        <v>1535</v>
      </c>
      <c r="C34" s="159"/>
      <c r="D34" s="162">
        <v>300</v>
      </c>
      <c r="E34" s="150" t="e">
        <f t="shared" si="0"/>
        <v>#DIV/0!</v>
      </c>
    </row>
    <row r="35" s="45" customFormat="1" ht="19.5" customHeight="1" spans="1:5">
      <c r="A35" s="110">
        <v>2121401</v>
      </c>
      <c r="B35" s="165" t="s">
        <v>1536</v>
      </c>
      <c r="C35" s="159"/>
      <c r="D35" s="162"/>
      <c r="E35" s="150" t="e">
        <f t="shared" si="0"/>
        <v>#DIV/0!</v>
      </c>
    </row>
    <row r="36" s="45" customFormat="1" ht="19.5" customHeight="1" spans="1:5">
      <c r="A36" s="110">
        <v>2121402</v>
      </c>
      <c r="B36" s="165" t="s">
        <v>1537</v>
      </c>
      <c r="C36" s="159"/>
      <c r="D36" s="162"/>
      <c r="E36" s="150" t="e">
        <f t="shared" si="0"/>
        <v>#DIV/0!</v>
      </c>
    </row>
    <row r="37" s="45" customFormat="1" ht="19.5" customHeight="1" spans="1:5">
      <c r="A37" s="110">
        <v>2121499</v>
      </c>
      <c r="B37" s="165" t="s">
        <v>1538</v>
      </c>
      <c r="C37" s="159"/>
      <c r="D37" s="162">
        <v>300</v>
      </c>
      <c r="E37" s="150" t="e">
        <f t="shared" si="0"/>
        <v>#DIV/0!</v>
      </c>
    </row>
    <row r="38" s="45" customFormat="1" ht="19.5" customHeight="1" spans="1:5">
      <c r="A38" s="110">
        <v>21298</v>
      </c>
      <c r="B38" s="166" t="s">
        <v>1510</v>
      </c>
      <c r="C38" s="159">
        <v>280</v>
      </c>
      <c r="D38" s="162"/>
      <c r="E38" s="150"/>
    </row>
    <row r="39" s="45" customFormat="1" ht="19.5" customHeight="1" spans="1:5">
      <c r="A39" s="110">
        <v>2129899</v>
      </c>
      <c r="B39" s="165" t="s">
        <v>1539</v>
      </c>
      <c r="C39" s="159">
        <v>280</v>
      </c>
      <c r="D39" s="162"/>
      <c r="E39" s="150"/>
    </row>
    <row r="40" s="45" customFormat="1" ht="19.5" customHeight="1" spans="1:5">
      <c r="A40" s="110">
        <v>213</v>
      </c>
      <c r="B40" s="166" t="s">
        <v>1540</v>
      </c>
      <c r="C40" s="159">
        <v>1910</v>
      </c>
      <c r="D40" s="162"/>
      <c r="E40" s="150">
        <f t="shared" ref="E40:E46" si="1">D40/C40</f>
        <v>0</v>
      </c>
    </row>
    <row r="41" s="45" customFormat="1" ht="19.5" customHeight="1" spans="1:5">
      <c r="A41" s="110">
        <v>21369</v>
      </c>
      <c r="B41" s="166" t="s">
        <v>1541</v>
      </c>
      <c r="C41" s="159"/>
      <c r="D41" s="162"/>
      <c r="E41" s="150" t="e">
        <f t="shared" si="1"/>
        <v>#DIV/0!</v>
      </c>
    </row>
    <row r="42" s="45" customFormat="1" ht="19.5" customHeight="1" spans="1:5">
      <c r="A42" s="110">
        <v>2136901</v>
      </c>
      <c r="B42" s="165" t="s">
        <v>941</v>
      </c>
      <c r="C42" s="159"/>
      <c r="D42" s="162"/>
      <c r="E42" s="150" t="e">
        <f t="shared" si="1"/>
        <v>#DIV/0!</v>
      </c>
    </row>
    <row r="43" s="45" customFormat="1" ht="19.5" customHeight="1" spans="1:5">
      <c r="A43" s="110">
        <v>2136902</v>
      </c>
      <c r="B43" s="165" t="s">
        <v>1542</v>
      </c>
      <c r="C43" s="159"/>
      <c r="D43" s="162"/>
      <c r="E43" s="150" t="e">
        <f t="shared" si="1"/>
        <v>#DIV/0!</v>
      </c>
    </row>
    <row r="44" s="45" customFormat="1" ht="19.5" customHeight="1" spans="1:5">
      <c r="A44" s="110">
        <v>2136903</v>
      </c>
      <c r="B44" s="165" t="s">
        <v>1543</v>
      </c>
      <c r="C44" s="159"/>
      <c r="D44" s="162"/>
      <c r="E44" s="150" t="e">
        <f t="shared" si="1"/>
        <v>#DIV/0!</v>
      </c>
    </row>
    <row r="45" s="45" customFormat="1" ht="19.5" customHeight="1" spans="1:5">
      <c r="A45" s="110">
        <v>2136999</v>
      </c>
      <c r="B45" s="165" t="s">
        <v>1544</v>
      </c>
      <c r="C45" s="159"/>
      <c r="D45" s="162"/>
      <c r="E45" s="150" t="e">
        <f t="shared" si="1"/>
        <v>#DIV/0!</v>
      </c>
    </row>
    <row r="46" s="45" customFormat="1" ht="19.5" customHeight="1" spans="1:5">
      <c r="A46" s="110">
        <v>21372</v>
      </c>
      <c r="B46" s="166" t="s">
        <v>1545</v>
      </c>
      <c r="C46" s="159">
        <v>1910</v>
      </c>
      <c r="D46" s="162"/>
      <c r="E46" s="150">
        <f t="shared" si="1"/>
        <v>0</v>
      </c>
    </row>
    <row r="47" s="45" customFormat="1" ht="19.5" customHeight="1" spans="1:5">
      <c r="A47" s="110">
        <v>2137201</v>
      </c>
      <c r="B47" s="165" t="s">
        <v>1546</v>
      </c>
      <c r="C47" s="159">
        <v>805</v>
      </c>
      <c r="D47" s="162"/>
      <c r="E47" s="150">
        <f t="shared" ref="E47:E78" si="2">D47/C47</f>
        <v>0</v>
      </c>
    </row>
    <row r="48" s="45" customFormat="1" ht="19.5" customHeight="1" spans="1:5">
      <c r="A48" s="110">
        <v>2137202</v>
      </c>
      <c r="B48" s="165" t="s">
        <v>1547</v>
      </c>
      <c r="C48" s="159">
        <v>1105</v>
      </c>
      <c r="D48" s="162"/>
      <c r="E48" s="150">
        <f t="shared" si="2"/>
        <v>0</v>
      </c>
    </row>
    <row r="49" s="45" customFormat="1" ht="19.5" customHeight="1" spans="1:5">
      <c r="A49" s="110">
        <v>2137299</v>
      </c>
      <c r="B49" s="165" t="s">
        <v>1548</v>
      </c>
      <c r="C49" s="159"/>
      <c r="D49" s="162"/>
      <c r="E49" s="150" t="e">
        <f t="shared" si="2"/>
        <v>#DIV/0!</v>
      </c>
    </row>
    <row r="50" s="45" customFormat="1" ht="19.5" customHeight="1" spans="1:5">
      <c r="A50" s="110">
        <v>215</v>
      </c>
      <c r="B50" s="166" t="s">
        <v>1549</v>
      </c>
      <c r="C50" s="159">
        <v>1072</v>
      </c>
      <c r="D50" s="162"/>
      <c r="E50" s="150">
        <f t="shared" si="2"/>
        <v>0</v>
      </c>
    </row>
    <row r="51" s="45" customFormat="1" ht="19.5" customHeight="1" spans="1:5">
      <c r="A51" s="110">
        <v>21598</v>
      </c>
      <c r="B51" s="166" t="s">
        <v>1510</v>
      </c>
      <c r="C51" s="159">
        <v>1072</v>
      </c>
      <c r="D51" s="162"/>
      <c r="E51" s="150">
        <f t="shared" si="2"/>
        <v>0</v>
      </c>
    </row>
    <row r="52" s="45" customFormat="1" ht="19.5" customHeight="1" spans="1:5">
      <c r="A52" s="110">
        <v>2159801</v>
      </c>
      <c r="B52" s="165" t="s">
        <v>1017</v>
      </c>
      <c r="C52" s="159"/>
      <c r="D52" s="162"/>
      <c r="E52" s="150" t="e">
        <f t="shared" si="2"/>
        <v>#DIV/0!</v>
      </c>
    </row>
    <row r="53" s="45" customFormat="1" ht="19.5" customHeight="1" spans="1:5">
      <c r="A53" s="110">
        <v>2159802</v>
      </c>
      <c r="B53" s="165" t="s">
        <v>1024</v>
      </c>
      <c r="C53" s="159">
        <v>1072</v>
      </c>
      <c r="D53" s="162"/>
      <c r="E53" s="150">
        <f t="shared" si="2"/>
        <v>0</v>
      </c>
    </row>
    <row r="54" s="45" customFormat="1" ht="19.5" customHeight="1" spans="1:5">
      <c r="A54" s="110">
        <v>2159803</v>
      </c>
      <c r="B54" s="165" t="s">
        <v>1550</v>
      </c>
      <c r="C54" s="159"/>
      <c r="D54" s="162"/>
      <c r="E54" s="150" t="e">
        <f t="shared" si="2"/>
        <v>#DIV/0!</v>
      </c>
    </row>
    <row r="55" s="45" customFormat="1" ht="19.5" customHeight="1" spans="1:5">
      <c r="A55" s="110">
        <v>2159899</v>
      </c>
      <c r="B55" s="165" t="s">
        <v>1551</v>
      </c>
      <c r="C55" s="159"/>
      <c r="D55" s="162"/>
      <c r="E55" s="150" t="e">
        <f t="shared" si="2"/>
        <v>#DIV/0!</v>
      </c>
    </row>
    <row r="56" s="45" customFormat="1" ht="19.5" customHeight="1" spans="1:5">
      <c r="A56" s="110">
        <v>229</v>
      </c>
      <c r="B56" s="166" t="s">
        <v>1393</v>
      </c>
      <c r="C56" s="159">
        <v>61928</v>
      </c>
      <c r="D56" s="162"/>
      <c r="E56" s="150">
        <f t="shared" si="2"/>
        <v>0</v>
      </c>
    </row>
    <row r="57" s="45" customFormat="1" ht="19.5" customHeight="1" spans="1:5">
      <c r="A57" s="110">
        <v>22904</v>
      </c>
      <c r="B57" s="166" t="s">
        <v>1552</v>
      </c>
      <c r="C57" s="159">
        <v>58728</v>
      </c>
      <c r="D57" s="162"/>
      <c r="E57" s="150">
        <f t="shared" si="2"/>
        <v>0</v>
      </c>
    </row>
    <row r="58" s="45" customFormat="1" ht="19.5" customHeight="1" spans="1:5">
      <c r="A58" s="110">
        <v>2290401</v>
      </c>
      <c r="B58" s="165" t="s">
        <v>1553</v>
      </c>
      <c r="C58" s="159"/>
      <c r="D58" s="162"/>
      <c r="E58" s="150" t="e">
        <f t="shared" si="2"/>
        <v>#DIV/0!</v>
      </c>
    </row>
    <row r="59" s="45" customFormat="1" ht="19.5" customHeight="1" spans="1:5">
      <c r="A59" s="110">
        <v>2290402</v>
      </c>
      <c r="B59" s="165" t="s">
        <v>1554</v>
      </c>
      <c r="C59" s="159">
        <v>46226</v>
      </c>
      <c r="D59" s="162"/>
      <c r="E59" s="150">
        <f t="shared" si="2"/>
        <v>0</v>
      </c>
    </row>
    <row r="60" s="45" customFormat="1" ht="19.5" customHeight="1" spans="1:5">
      <c r="A60" s="110">
        <v>2290403</v>
      </c>
      <c r="B60" s="165" t="s">
        <v>1555</v>
      </c>
      <c r="C60" s="159">
        <v>12502</v>
      </c>
      <c r="D60" s="162"/>
      <c r="E60" s="150">
        <f t="shared" si="2"/>
        <v>0</v>
      </c>
    </row>
    <row r="61" s="45" customFormat="1" ht="19.5" customHeight="1" spans="1:5">
      <c r="A61" s="110">
        <v>22960</v>
      </c>
      <c r="B61" s="166" t="s">
        <v>1556</v>
      </c>
      <c r="C61" s="159">
        <v>3200</v>
      </c>
      <c r="D61" s="162"/>
      <c r="E61" s="150">
        <f t="shared" si="2"/>
        <v>0</v>
      </c>
    </row>
    <row r="62" s="45" customFormat="1" ht="19.5" customHeight="1" spans="1:5">
      <c r="A62" s="110">
        <v>2296001</v>
      </c>
      <c r="B62" s="165" t="s">
        <v>1557</v>
      </c>
      <c r="C62" s="159"/>
      <c r="D62" s="162"/>
      <c r="E62" s="150" t="e">
        <f t="shared" si="2"/>
        <v>#DIV/0!</v>
      </c>
    </row>
    <row r="63" s="45" customFormat="1" ht="19.5" customHeight="1" spans="1:5">
      <c r="A63" s="110">
        <v>2296002</v>
      </c>
      <c r="B63" s="165" t="s">
        <v>1558</v>
      </c>
      <c r="C63" s="159">
        <v>3068</v>
      </c>
      <c r="D63" s="162"/>
      <c r="E63" s="150">
        <f t="shared" si="2"/>
        <v>0</v>
      </c>
    </row>
    <row r="64" s="45" customFormat="1" ht="19.5" customHeight="1" spans="1:5">
      <c r="A64" s="110">
        <v>2296003</v>
      </c>
      <c r="B64" s="165" t="s">
        <v>1559</v>
      </c>
      <c r="C64" s="159">
        <v>103</v>
      </c>
      <c r="D64" s="162"/>
      <c r="E64" s="150">
        <f t="shared" si="2"/>
        <v>0</v>
      </c>
    </row>
    <row r="65" s="45" customFormat="1" ht="19.5" customHeight="1" spans="1:5">
      <c r="A65" s="110">
        <v>2296004</v>
      </c>
      <c r="B65" s="165" t="s">
        <v>1560</v>
      </c>
      <c r="C65" s="159"/>
      <c r="D65" s="162"/>
      <c r="E65" s="150" t="e">
        <f t="shared" si="2"/>
        <v>#DIV/0!</v>
      </c>
    </row>
    <row r="66" s="45" customFormat="1" ht="19.5" customHeight="1" spans="1:5">
      <c r="A66" s="110">
        <v>2296005</v>
      </c>
      <c r="B66" s="165" t="s">
        <v>1561</v>
      </c>
      <c r="C66" s="159"/>
      <c r="D66" s="162"/>
      <c r="E66" s="150" t="e">
        <f t="shared" si="2"/>
        <v>#DIV/0!</v>
      </c>
    </row>
    <row r="67" s="45" customFormat="1" ht="19.5" customHeight="1" spans="1:5">
      <c r="A67" s="110">
        <v>2296006</v>
      </c>
      <c r="B67" s="165" t="s">
        <v>1562</v>
      </c>
      <c r="C67" s="159">
        <v>29</v>
      </c>
      <c r="D67" s="162"/>
      <c r="E67" s="150">
        <f t="shared" si="2"/>
        <v>0</v>
      </c>
    </row>
    <row r="68" s="45" customFormat="1" ht="19.5" customHeight="1" spans="1:5">
      <c r="A68" s="110">
        <v>2296010</v>
      </c>
      <c r="B68" s="165" t="s">
        <v>1563</v>
      </c>
      <c r="C68" s="159"/>
      <c r="D68" s="162"/>
      <c r="E68" s="150" t="e">
        <f t="shared" si="2"/>
        <v>#DIV/0!</v>
      </c>
    </row>
    <row r="69" s="45" customFormat="1" ht="19.5" customHeight="1" spans="1:5">
      <c r="A69" s="110">
        <v>2296011</v>
      </c>
      <c r="B69" s="165" t="s">
        <v>1564</v>
      </c>
      <c r="C69" s="159"/>
      <c r="D69" s="162"/>
      <c r="E69" s="150" t="e">
        <f t="shared" si="2"/>
        <v>#DIV/0!</v>
      </c>
    </row>
    <row r="70" s="45" customFormat="1" ht="19.5" customHeight="1" spans="1:5">
      <c r="A70" s="110">
        <v>2296012</v>
      </c>
      <c r="B70" s="165" t="s">
        <v>1565</v>
      </c>
      <c r="C70" s="159"/>
      <c r="D70" s="162"/>
      <c r="E70" s="150" t="e">
        <f t="shared" si="2"/>
        <v>#DIV/0!</v>
      </c>
    </row>
    <row r="71" s="45" customFormat="1" ht="19.5" customHeight="1" spans="1:5">
      <c r="A71" s="110">
        <v>2296013</v>
      </c>
      <c r="B71" s="165" t="s">
        <v>1566</v>
      </c>
      <c r="C71" s="159"/>
      <c r="D71" s="162"/>
      <c r="E71" s="150" t="e">
        <f t="shared" si="2"/>
        <v>#DIV/0!</v>
      </c>
    </row>
    <row r="72" s="45" customFormat="1" ht="19.5" customHeight="1" spans="1:5">
      <c r="A72" s="110">
        <v>2296099</v>
      </c>
      <c r="B72" s="165" t="s">
        <v>1567</v>
      </c>
      <c r="C72" s="159"/>
      <c r="D72" s="162"/>
      <c r="E72" s="150" t="e">
        <f t="shared" si="2"/>
        <v>#DIV/0!</v>
      </c>
    </row>
    <row r="73" s="45" customFormat="1" ht="19.5" customHeight="1" spans="1:5">
      <c r="A73" s="110">
        <v>232</v>
      </c>
      <c r="B73" s="166" t="s">
        <v>1568</v>
      </c>
      <c r="C73" s="159">
        <v>9557</v>
      </c>
      <c r="D73" s="162">
        <v>11760</v>
      </c>
      <c r="E73" s="150">
        <f t="shared" si="2"/>
        <v>1.23051166684106</v>
      </c>
    </row>
    <row r="74" s="45" customFormat="1" ht="19.5" customHeight="1" spans="1:5">
      <c r="A74" s="110">
        <v>23204</v>
      </c>
      <c r="B74" s="166" t="s">
        <v>1569</v>
      </c>
      <c r="C74" s="159">
        <v>9557</v>
      </c>
      <c r="D74" s="162"/>
      <c r="E74" s="150">
        <f t="shared" si="2"/>
        <v>0</v>
      </c>
    </row>
    <row r="75" s="45" customFormat="1" ht="19.5" customHeight="1" spans="1:5">
      <c r="A75" s="110">
        <v>2320401</v>
      </c>
      <c r="B75" s="165" t="s">
        <v>1570</v>
      </c>
      <c r="C75" s="159"/>
      <c r="D75" s="162"/>
      <c r="E75" s="150" t="e">
        <f t="shared" si="2"/>
        <v>#DIV/0!</v>
      </c>
    </row>
    <row r="76" s="45" customFormat="1" ht="19.5" customHeight="1" spans="1:5">
      <c r="A76" s="110">
        <v>2320405</v>
      </c>
      <c r="B76" s="165" t="s">
        <v>1571</v>
      </c>
      <c r="C76" s="159"/>
      <c r="D76" s="162"/>
      <c r="E76" s="150" t="e">
        <f t="shared" si="2"/>
        <v>#DIV/0!</v>
      </c>
    </row>
    <row r="77" s="45" customFormat="1" ht="19.5" customHeight="1" spans="1:5">
      <c r="A77" s="110">
        <v>2320411</v>
      </c>
      <c r="B77" s="165" t="s">
        <v>1572</v>
      </c>
      <c r="C77" s="159">
        <v>1230</v>
      </c>
      <c r="D77" s="162">
        <v>11760</v>
      </c>
      <c r="E77" s="150">
        <f t="shared" si="2"/>
        <v>9.5609756097561</v>
      </c>
    </row>
    <row r="78" s="45" customFormat="1" ht="19.5" customHeight="1" spans="1:5">
      <c r="A78" s="110">
        <v>2320413</v>
      </c>
      <c r="B78" s="165" t="s">
        <v>1573</v>
      </c>
      <c r="C78" s="159"/>
      <c r="D78" s="162"/>
      <c r="E78" s="150" t="e">
        <f t="shared" si="2"/>
        <v>#DIV/0!</v>
      </c>
    </row>
    <row r="79" s="45" customFormat="1" ht="19.5" customHeight="1" spans="1:5">
      <c r="A79" s="110">
        <v>2320414</v>
      </c>
      <c r="B79" s="165" t="s">
        <v>1574</v>
      </c>
      <c r="C79" s="159"/>
      <c r="D79" s="162"/>
      <c r="E79" s="150" t="e">
        <f t="shared" ref="E79:E96" si="3">D79/C79</f>
        <v>#DIV/0!</v>
      </c>
    </row>
    <row r="80" s="45" customFormat="1" ht="19.5" customHeight="1" spans="1:5">
      <c r="A80" s="110">
        <v>2320416</v>
      </c>
      <c r="B80" s="165" t="s">
        <v>1575</v>
      </c>
      <c r="C80" s="159"/>
      <c r="D80" s="162"/>
      <c r="E80" s="150" t="e">
        <f t="shared" si="3"/>
        <v>#DIV/0!</v>
      </c>
    </row>
    <row r="81" s="45" customFormat="1" ht="19.5" customHeight="1" spans="1:5">
      <c r="A81" s="110">
        <v>2320417</v>
      </c>
      <c r="B81" s="165" t="s">
        <v>1576</v>
      </c>
      <c r="C81" s="159"/>
      <c r="D81" s="162"/>
      <c r="E81" s="150" t="e">
        <f t="shared" si="3"/>
        <v>#DIV/0!</v>
      </c>
    </row>
    <row r="82" s="45" customFormat="1" ht="19.5" customHeight="1" spans="1:5">
      <c r="A82" s="110">
        <v>2320418</v>
      </c>
      <c r="B82" s="165" t="s">
        <v>1577</v>
      </c>
      <c r="C82" s="159"/>
      <c r="D82" s="162"/>
      <c r="E82" s="150" t="e">
        <f t="shared" si="3"/>
        <v>#DIV/0!</v>
      </c>
    </row>
    <row r="83" s="45" customFormat="1" ht="19.5" customHeight="1" spans="1:5">
      <c r="A83" s="110">
        <v>2320419</v>
      </c>
      <c r="B83" s="165" t="s">
        <v>1578</v>
      </c>
      <c r="C83" s="159"/>
      <c r="D83" s="162"/>
      <c r="E83" s="150" t="e">
        <f t="shared" si="3"/>
        <v>#DIV/0!</v>
      </c>
    </row>
    <row r="84" s="45" customFormat="1" ht="19.5" customHeight="1" spans="1:5">
      <c r="A84" s="110">
        <v>2320420</v>
      </c>
      <c r="B84" s="165" t="s">
        <v>1579</v>
      </c>
      <c r="C84" s="159"/>
      <c r="D84" s="162"/>
      <c r="E84" s="150" t="e">
        <f t="shared" si="3"/>
        <v>#DIV/0!</v>
      </c>
    </row>
    <row r="85" s="45" customFormat="1" ht="19.5" customHeight="1" spans="1:5">
      <c r="A85" s="110">
        <v>2320431</v>
      </c>
      <c r="B85" s="165" t="s">
        <v>1580</v>
      </c>
      <c r="C85" s="159"/>
      <c r="D85" s="162"/>
      <c r="E85" s="150" t="e">
        <f t="shared" si="3"/>
        <v>#DIV/0!</v>
      </c>
    </row>
    <row r="86" s="45" customFormat="1" ht="19.5" customHeight="1" spans="1:5">
      <c r="A86" s="110">
        <v>2320432</v>
      </c>
      <c r="B86" s="165" t="s">
        <v>1581</v>
      </c>
      <c r="C86" s="159"/>
      <c r="D86" s="162"/>
      <c r="E86" s="150" t="e">
        <f t="shared" si="3"/>
        <v>#DIV/0!</v>
      </c>
    </row>
    <row r="87" s="45" customFormat="1" ht="19.5" customHeight="1" spans="1:5">
      <c r="A87" s="110">
        <v>2320433</v>
      </c>
      <c r="B87" s="165" t="s">
        <v>1582</v>
      </c>
      <c r="C87" s="159">
        <v>210</v>
      </c>
      <c r="D87" s="162"/>
      <c r="E87" s="150">
        <f t="shared" si="3"/>
        <v>0</v>
      </c>
    </row>
    <row r="88" s="45" customFormat="1" ht="19.5" customHeight="1" spans="1:5">
      <c r="A88" s="110">
        <v>2320498</v>
      </c>
      <c r="B88" s="165" t="s">
        <v>1583</v>
      </c>
      <c r="C88" s="159">
        <v>7432</v>
      </c>
      <c r="D88" s="162"/>
      <c r="E88" s="150">
        <f t="shared" si="3"/>
        <v>0</v>
      </c>
    </row>
    <row r="89" s="45" customFormat="1" ht="19.5" customHeight="1" spans="1:5">
      <c r="A89" s="110">
        <v>2320499</v>
      </c>
      <c r="B89" s="165" t="s">
        <v>1584</v>
      </c>
      <c r="C89" s="159">
        <v>685</v>
      </c>
      <c r="D89" s="162"/>
      <c r="E89" s="150">
        <f t="shared" si="3"/>
        <v>0</v>
      </c>
    </row>
    <row r="90" s="45" customFormat="1" ht="19.5" customHeight="1" spans="1:5">
      <c r="A90" s="68">
        <v>111</v>
      </c>
      <c r="B90" s="167" t="s">
        <v>1585</v>
      </c>
      <c r="C90" s="168">
        <f>C5+C8+C11+C40+C50+C56+C73</f>
        <v>87127</v>
      </c>
      <c r="D90" s="168">
        <f>D5+D8+D11+D40+D50+D56+D73</f>
        <v>51100</v>
      </c>
      <c r="E90" s="150">
        <f t="shared" si="3"/>
        <v>0.586500166423726</v>
      </c>
    </row>
    <row r="91" s="45" customFormat="1" ht="19.5" customHeight="1" spans="1:5">
      <c r="A91" s="110">
        <v>23104</v>
      </c>
      <c r="B91" s="169" t="s">
        <v>1586</v>
      </c>
      <c r="C91" s="170">
        <v>68571</v>
      </c>
      <c r="D91" s="162"/>
      <c r="E91" s="150">
        <f t="shared" si="3"/>
        <v>0</v>
      </c>
    </row>
    <row r="92" s="45" customFormat="1" ht="19.5" customHeight="1" spans="1:6">
      <c r="A92" s="110">
        <v>230</v>
      </c>
      <c r="B92" s="171" t="s">
        <v>118</v>
      </c>
      <c r="C92" s="172"/>
      <c r="D92" s="172"/>
      <c r="E92" s="150" t="e">
        <f t="shared" si="3"/>
        <v>#DIV/0!</v>
      </c>
      <c r="F92" s="173"/>
    </row>
    <row r="93" s="45" customFormat="1" ht="19.5" customHeight="1" spans="1:5">
      <c r="A93" s="110">
        <v>23004</v>
      </c>
      <c r="B93" s="174" t="s">
        <v>1587</v>
      </c>
      <c r="C93" s="170"/>
      <c r="D93" s="162"/>
      <c r="E93" s="150" t="e">
        <f t="shared" si="3"/>
        <v>#DIV/0!</v>
      </c>
    </row>
    <row r="94" s="45" customFormat="1" ht="19.5" customHeight="1" spans="1:5">
      <c r="A94" s="110">
        <v>23006</v>
      </c>
      <c r="B94" s="174" t="s">
        <v>1588</v>
      </c>
      <c r="C94" s="168">
        <v>91</v>
      </c>
      <c r="D94" s="162"/>
      <c r="E94" s="150">
        <f t="shared" si="3"/>
        <v>0</v>
      </c>
    </row>
    <row r="95" s="45" customFormat="1" ht="19.5" customHeight="1" spans="1:5">
      <c r="A95" s="110">
        <v>23008</v>
      </c>
      <c r="B95" s="174" t="s">
        <v>124</v>
      </c>
      <c r="C95" s="170"/>
      <c r="D95" s="162"/>
      <c r="E95" s="150" t="e">
        <f t="shared" si="3"/>
        <v>#DIV/0!</v>
      </c>
    </row>
    <row r="96" s="45" customFormat="1" ht="19.5" customHeight="1" spans="1:5">
      <c r="A96" s="110">
        <v>23011</v>
      </c>
      <c r="B96" s="174" t="s">
        <v>1589</v>
      </c>
      <c r="C96" s="175"/>
      <c r="D96" s="162"/>
      <c r="E96" s="150" t="e">
        <f t="shared" si="3"/>
        <v>#DIV/0!</v>
      </c>
    </row>
    <row r="97" s="45" customFormat="1" ht="19.5" customHeight="1" spans="1:5">
      <c r="A97" s="110"/>
      <c r="B97" s="174" t="s">
        <v>128</v>
      </c>
      <c r="C97" s="162">
        <v>20418</v>
      </c>
      <c r="D97" s="162">
        <v>20418</v>
      </c>
      <c r="E97" s="150">
        <f t="shared" ref="E94:E98" si="4">D97/C97</f>
        <v>1</v>
      </c>
    </row>
    <row r="98" s="45" customFormat="1" ht="19.5" customHeight="1" spans="1:5">
      <c r="A98" s="68"/>
      <c r="B98" s="167" t="s">
        <v>1590</v>
      </c>
      <c r="C98" s="170">
        <f>SUM(C90:C97)</f>
        <v>176207</v>
      </c>
      <c r="D98" s="170">
        <f>SUM(D90:D97)</f>
        <v>71518</v>
      </c>
      <c r="E98" s="150">
        <f t="shared" si="4"/>
        <v>0.405874908488312</v>
      </c>
    </row>
    <row r="99" ht="31.5" customHeight="1"/>
    <row r="100" s="45" customFormat="1" ht="14.4" spans="2:4">
      <c r="B100" s="132"/>
      <c r="D100" s="154"/>
    </row>
  </sheetData>
  <autoFilter ref="A4:F98">
    <extLst/>
  </autoFilter>
  <mergeCells count="1">
    <mergeCell ref="A2:E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workbookViewId="0">
      <selection activeCell="D19" sqref="D19"/>
    </sheetView>
  </sheetViews>
  <sheetFormatPr defaultColWidth="9.12962962962963" defaultRowHeight="10.8" outlineLevelCol="4"/>
  <cols>
    <col min="1" max="1" width="10.75" style="45" customWidth="1"/>
    <col min="2" max="2" width="56.25" style="45" customWidth="1"/>
    <col min="3" max="4" width="22.3796296296296" style="45" customWidth="1"/>
    <col min="5" max="5" width="26.1296296296296" style="45" customWidth="1"/>
    <col min="6" max="6" width="21.5" style="45" customWidth="1"/>
    <col min="7" max="256" width="9.12962962962963" style="45"/>
    <col min="257" max="257" width="29.6296296296296" style="45" customWidth="1"/>
    <col min="258" max="258" width="12.25" style="45" customWidth="1"/>
    <col min="259" max="259" width="12" style="45" customWidth="1"/>
    <col min="260" max="260" width="10.75" style="45" customWidth="1"/>
    <col min="261" max="261" width="19.1296296296296" style="45" customWidth="1"/>
    <col min="262" max="262" width="21.5" style="45" customWidth="1"/>
    <col min="263" max="512" width="9.12962962962963" style="45"/>
    <col min="513" max="513" width="29.6296296296296" style="45" customWidth="1"/>
    <col min="514" max="514" width="12.25" style="45" customWidth="1"/>
    <col min="515" max="515" width="12" style="45" customWidth="1"/>
    <col min="516" max="516" width="10.75" style="45" customWidth="1"/>
    <col min="517" max="517" width="19.1296296296296" style="45" customWidth="1"/>
    <col min="518" max="518" width="21.5" style="45" customWidth="1"/>
    <col min="519" max="768" width="9.12962962962963" style="45"/>
    <col min="769" max="769" width="29.6296296296296" style="45" customWidth="1"/>
    <col min="770" max="770" width="12.25" style="45" customWidth="1"/>
    <col min="771" max="771" width="12" style="45" customWidth="1"/>
    <col min="772" max="772" width="10.75" style="45" customWidth="1"/>
    <col min="773" max="773" width="19.1296296296296" style="45" customWidth="1"/>
    <col min="774" max="774" width="21.5" style="45" customWidth="1"/>
    <col min="775" max="1024" width="9.12962962962963" style="45"/>
    <col min="1025" max="1025" width="29.6296296296296" style="45" customWidth="1"/>
    <col min="1026" max="1026" width="12.25" style="45" customWidth="1"/>
    <col min="1027" max="1027" width="12" style="45" customWidth="1"/>
    <col min="1028" max="1028" width="10.75" style="45" customWidth="1"/>
    <col min="1029" max="1029" width="19.1296296296296" style="45" customWidth="1"/>
    <col min="1030" max="1030" width="21.5" style="45" customWidth="1"/>
    <col min="1031" max="1280" width="9.12962962962963" style="45"/>
    <col min="1281" max="1281" width="29.6296296296296" style="45" customWidth="1"/>
    <col min="1282" max="1282" width="12.25" style="45" customWidth="1"/>
    <col min="1283" max="1283" width="12" style="45" customWidth="1"/>
    <col min="1284" max="1284" width="10.75" style="45" customWidth="1"/>
    <col min="1285" max="1285" width="19.1296296296296" style="45" customWidth="1"/>
    <col min="1286" max="1286" width="21.5" style="45" customWidth="1"/>
    <col min="1287" max="1536" width="9.12962962962963" style="45"/>
    <col min="1537" max="1537" width="29.6296296296296" style="45" customWidth="1"/>
    <col min="1538" max="1538" width="12.25" style="45" customWidth="1"/>
    <col min="1539" max="1539" width="12" style="45" customWidth="1"/>
    <col min="1540" max="1540" width="10.75" style="45" customWidth="1"/>
    <col min="1541" max="1541" width="19.1296296296296" style="45" customWidth="1"/>
    <col min="1542" max="1542" width="21.5" style="45" customWidth="1"/>
    <col min="1543" max="1792" width="9.12962962962963" style="45"/>
    <col min="1793" max="1793" width="29.6296296296296" style="45" customWidth="1"/>
    <col min="1794" max="1794" width="12.25" style="45" customWidth="1"/>
    <col min="1795" max="1795" width="12" style="45" customWidth="1"/>
    <col min="1796" max="1796" width="10.75" style="45" customWidth="1"/>
    <col min="1797" max="1797" width="19.1296296296296" style="45" customWidth="1"/>
    <col min="1798" max="1798" width="21.5" style="45" customWidth="1"/>
    <col min="1799" max="2048" width="9.12962962962963" style="45"/>
    <col min="2049" max="2049" width="29.6296296296296" style="45" customWidth="1"/>
    <col min="2050" max="2050" width="12.25" style="45" customWidth="1"/>
    <col min="2051" max="2051" width="12" style="45" customWidth="1"/>
    <col min="2052" max="2052" width="10.75" style="45" customWidth="1"/>
    <col min="2053" max="2053" width="19.1296296296296" style="45" customWidth="1"/>
    <col min="2054" max="2054" width="21.5" style="45" customWidth="1"/>
    <col min="2055" max="2304" width="9.12962962962963" style="45"/>
    <col min="2305" max="2305" width="29.6296296296296" style="45" customWidth="1"/>
    <col min="2306" max="2306" width="12.25" style="45" customWidth="1"/>
    <col min="2307" max="2307" width="12" style="45" customWidth="1"/>
    <col min="2308" max="2308" width="10.75" style="45" customWidth="1"/>
    <col min="2309" max="2309" width="19.1296296296296" style="45" customWidth="1"/>
    <col min="2310" max="2310" width="21.5" style="45" customWidth="1"/>
    <col min="2311" max="2560" width="9.12962962962963" style="45"/>
    <col min="2561" max="2561" width="29.6296296296296" style="45" customWidth="1"/>
    <col min="2562" max="2562" width="12.25" style="45" customWidth="1"/>
    <col min="2563" max="2563" width="12" style="45" customWidth="1"/>
    <col min="2564" max="2564" width="10.75" style="45" customWidth="1"/>
    <col min="2565" max="2565" width="19.1296296296296" style="45" customWidth="1"/>
    <col min="2566" max="2566" width="21.5" style="45" customWidth="1"/>
    <col min="2567" max="2816" width="9.12962962962963" style="45"/>
    <col min="2817" max="2817" width="29.6296296296296" style="45" customWidth="1"/>
    <col min="2818" max="2818" width="12.25" style="45" customWidth="1"/>
    <col min="2819" max="2819" width="12" style="45" customWidth="1"/>
    <col min="2820" max="2820" width="10.75" style="45" customWidth="1"/>
    <col min="2821" max="2821" width="19.1296296296296" style="45" customWidth="1"/>
    <col min="2822" max="2822" width="21.5" style="45" customWidth="1"/>
    <col min="2823" max="3072" width="9.12962962962963" style="45"/>
    <col min="3073" max="3073" width="29.6296296296296" style="45" customWidth="1"/>
    <col min="3074" max="3074" width="12.25" style="45" customWidth="1"/>
    <col min="3075" max="3075" width="12" style="45" customWidth="1"/>
    <col min="3076" max="3076" width="10.75" style="45" customWidth="1"/>
    <col min="3077" max="3077" width="19.1296296296296" style="45" customWidth="1"/>
    <col min="3078" max="3078" width="21.5" style="45" customWidth="1"/>
    <col min="3079" max="3328" width="9.12962962962963" style="45"/>
    <col min="3329" max="3329" width="29.6296296296296" style="45" customWidth="1"/>
    <col min="3330" max="3330" width="12.25" style="45" customWidth="1"/>
    <col min="3331" max="3331" width="12" style="45" customWidth="1"/>
    <col min="3332" max="3332" width="10.75" style="45" customWidth="1"/>
    <col min="3333" max="3333" width="19.1296296296296" style="45" customWidth="1"/>
    <col min="3334" max="3334" width="21.5" style="45" customWidth="1"/>
    <col min="3335" max="3584" width="9.12962962962963" style="45"/>
    <col min="3585" max="3585" width="29.6296296296296" style="45" customWidth="1"/>
    <col min="3586" max="3586" width="12.25" style="45" customWidth="1"/>
    <col min="3587" max="3587" width="12" style="45" customWidth="1"/>
    <col min="3588" max="3588" width="10.75" style="45" customWidth="1"/>
    <col min="3589" max="3589" width="19.1296296296296" style="45" customWidth="1"/>
    <col min="3590" max="3590" width="21.5" style="45" customWidth="1"/>
    <col min="3591" max="3840" width="9.12962962962963" style="45"/>
    <col min="3841" max="3841" width="29.6296296296296" style="45" customWidth="1"/>
    <col min="3842" max="3842" width="12.25" style="45" customWidth="1"/>
    <col min="3843" max="3843" width="12" style="45" customWidth="1"/>
    <col min="3844" max="3844" width="10.75" style="45" customWidth="1"/>
    <col min="3845" max="3845" width="19.1296296296296" style="45" customWidth="1"/>
    <col min="3846" max="3846" width="21.5" style="45" customWidth="1"/>
    <col min="3847" max="4096" width="9.12962962962963" style="45"/>
    <col min="4097" max="4097" width="29.6296296296296" style="45" customWidth="1"/>
    <col min="4098" max="4098" width="12.25" style="45" customWidth="1"/>
    <col min="4099" max="4099" width="12" style="45" customWidth="1"/>
    <col min="4100" max="4100" width="10.75" style="45" customWidth="1"/>
    <col min="4101" max="4101" width="19.1296296296296" style="45" customWidth="1"/>
    <col min="4102" max="4102" width="21.5" style="45" customWidth="1"/>
    <col min="4103" max="4352" width="9.12962962962963" style="45"/>
    <col min="4353" max="4353" width="29.6296296296296" style="45" customWidth="1"/>
    <col min="4354" max="4354" width="12.25" style="45" customWidth="1"/>
    <col min="4355" max="4355" width="12" style="45" customWidth="1"/>
    <col min="4356" max="4356" width="10.75" style="45" customWidth="1"/>
    <col min="4357" max="4357" width="19.1296296296296" style="45" customWidth="1"/>
    <col min="4358" max="4358" width="21.5" style="45" customWidth="1"/>
    <col min="4359" max="4608" width="9.12962962962963" style="45"/>
    <col min="4609" max="4609" width="29.6296296296296" style="45" customWidth="1"/>
    <col min="4610" max="4610" width="12.25" style="45" customWidth="1"/>
    <col min="4611" max="4611" width="12" style="45" customWidth="1"/>
    <col min="4612" max="4612" width="10.75" style="45" customWidth="1"/>
    <col min="4613" max="4613" width="19.1296296296296" style="45" customWidth="1"/>
    <col min="4614" max="4614" width="21.5" style="45" customWidth="1"/>
    <col min="4615" max="4864" width="9.12962962962963" style="45"/>
    <col min="4865" max="4865" width="29.6296296296296" style="45" customWidth="1"/>
    <col min="4866" max="4866" width="12.25" style="45" customWidth="1"/>
    <col min="4867" max="4867" width="12" style="45" customWidth="1"/>
    <col min="4868" max="4868" width="10.75" style="45" customWidth="1"/>
    <col min="4869" max="4869" width="19.1296296296296" style="45" customWidth="1"/>
    <col min="4870" max="4870" width="21.5" style="45" customWidth="1"/>
    <col min="4871" max="5120" width="9.12962962962963" style="45"/>
    <col min="5121" max="5121" width="29.6296296296296" style="45" customWidth="1"/>
    <col min="5122" max="5122" width="12.25" style="45" customWidth="1"/>
    <col min="5123" max="5123" width="12" style="45" customWidth="1"/>
    <col min="5124" max="5124" width="10.75" style="45" customWidth="1"/>
    <col min="5125" max="5125" width="19.1296296296296" style="45" customWidth="1"/>
    <col min="5126" max="5126" width="21.5" style="45" customWidth="1"/>
    <col min="5127" max="5376" width="9.12962962962963" style="45"/>
    <col min="5377" max="5377" width="29.6296296296296" style="45" customWidth="1"/>
    <col min="5378" max="5378" width="12.25" style="45" customWidth="1"/>
    <col min="5379" max="5379" width="12" style="45" customWidth="1"/>
    <col min="5380" max="5380" width="10.75" style="45" customWidth="1"/>
    <col min="5381" max="5381" width="19.1296296296296" style="45" customWidth="1"/>
    <col min="5382" max="5382" width="21.5" style="45" customWidth="1"/>
    <col min="5383" max="5632" width="9.12962962962963" style="45"/>
    <col min="5633" max="5633" width="29.6296296296296" style="45" customWidth="1"/>
    <col min="5634" max="5634" width="12.25" style="45" customWidth="1"/>
    <col min="5635" max="5635" width="12" style="45" customWidth="1"/>
    <col min="5636" max="5636" width="10.75" style="45" customWidth="1"/>
    <col min="5637" max="5637" width="19.1296296296296" style="45" customWidth="1"/>
    <col min="5638" max="5638" width="21.5" style="45" customWidth="1"/>
    <col min="5639" max="5888" width="9.12962962962963" style="45"/>
    <col min="5889" max="5889" width="29.6296296296296" style="45" customWidth="1"/>
    <col min="5890" max="5890" width="12.25" style="45" customWidth="1"/>
    <col min="5891" max="5891" width="12" style="45" customWidth="1"/>
    <col min="5892" max="5892" width="10.75" style="45" customWidth="1"/>
    <col min="5893" max="5893" width="19.1296296296296" style="45" customWidth="1"/>
    <col min="5894" max="5894" width="21.5" style="45" customWidth="1"/>
    <col min="5895" max="6144" width="9.12962962962963" style="45"/>
    <col min="6145" max="6145" width="29.6296296296296" style="45" customWidth="1"/>
    <col min="6146" max="6146" width="12.25" style="45" customWidth="1"/>
    <col min="6147" max="6147" width="12" style="45" customWidth="1"/>
    <col min="6148" max="6148" width="10.75" style="45" customWidth="1"/>
    <col min="6149" max="6149" width="19.1296296296296" style="45" customWidth="1"/>
    <col min="6150" max="6150" width="21.5" style="45" customWidth="1"/>
    <col min="6151" max="6400" width="9.12962962962963" style="45"/>
    <col min="6401" max="6401" width="29.6296296296296" style="45" customWidth="1"/>
    <col min="6402" max="6402" width="12.25" style="45" customWidth="1"/>
    <col min="6403" max="6403" width="12" style="45" customWidth="1"/>
    <col min="6404" max="6404" width="10.75" style="45" customWidth="1"/>
    <col min="6405" max="6405" width="19.1296296296296" style="45" customWidth="1"/>
    <col min="6406" max="6406" width="21.5" style="45" customWidth="1"/>
    <col min="6407" max="6656" width="9.12962962962963" style="45"/>
    <col min="6657" max="6657" width="29.6296296296296" style="45" customWidth="1"/>
    <col min="6658" max="6658" width="12.25" style="45" customWidth="1"/>
    <col min="6659" max="6659" width="12" style="45" customWidth="1"/>
    <col min="6660" max="6660" width="10.75" style="45" customWidth="1"/>
    <col min="6661" max="6661" width="19.1296296296296" style="45" customWidth="1"/>
    <col min="6662" max="6662" width="21.5" style="45" customWidth="1"/>
    <col min="6663" max="6912" width="9.12962962962963" style="45"/>
    <col min="6913" max="6913" width="29.6296296296296" style="45" customWidth="1"/>
    <col min="6914" max="6914" width="12.25" style="45" customWidth="1"/>
    <col min="6915" max="6915" width="12" style="45" customWidth="1"/>
    <col min="6916" max="6916" width="10.75" style="45" customWidth="1"/>
    <col min="6917" max="6917" width="19.1296296296296" style="45" customWidth="1"/>
    <col min="6918" max="6918" width="21.5" style="45" customWidth="1"/>
    <col min="6919" max="7168" width="9.12962962962963" style="45"/>
    <col min="7169" max="7169" width="29.6296296296296" style="45" customWidth="1"/>
    <col min="7170" max="7170" width="12.25" style="45" customWidth="1"/>
    <col min="7171" max="7171" width="12" style="45" customWidth="1"/>
    <col min="7172" max="7172" width="10.75" style="45" customWidth="1"/>
    <col min="7173" max="7173" width="19.1296296296296" style="45" customWidth="1"/>
    <col min="7174" max="7174" width="21.5" style="45" customWidth="1"/>
    <col min="7175" max="7424" width="9.12962962962963" style="45"/>
    <col min="7425" max="7425" width="29.6296296296296" style="45" customWidth="1"/>
    <col min="7426" max="7426" width="12.25" style="45" customWidth="1"/>
    <col min="7427" max="7427" width="12" style="45" customWidth="1"/>
    <col min="7428" max="7428" width="10.75" style="45" customWidth="1"/>
    <col min="7429" max="7429" width="19.1296296296296" style="45" customWidth="1"/>
    <col min="7430" max="7430" width="21.5" style="45" customWidth="1"/>
    <col min="7431" max="7680" width="9.12962962962963" style="45"/>
    <col min="7681" max="7681" width="29.6296296296296" style="45" customWidth="1"/>
    <col min="7682" max="7682" width="12.25" style="45" customWidth="1"/>
    <col min="7683" max="7683" width="12" style="45" customWidth="1"/>
    <col min="7684" max="7684" width="10.75" style="45" customWidth="1"/>
    <col min="7685" max="7685" width="19.1296296296296" style="45" customWidth="1"/>
    <col min="7686" max="7686" width="21.5" style="45" customWidth="1"/>
    <col min="7687" max="7936" width="9.12962962962963" style="45"/>
    <col min="7937" max="7937" width="29.6296296296296" style="45" customWidth="1"/>
    <col min="7938" max="7938" width="12.25" style="45" customWidth="1"/>
    <col min="7939" max="7939" width="12" style="45" customWidth="1"/>
    <col min="7940" max="7940" width="10.75" style="45" customWidth="1"/>
    <col min="7941" max="7941" width="19.1296296296296" style="45" customWidth="1"/>
    <col min="7942" max="7942" width="21.5" style="45" customWidth="1"/>
    <col min="7943" max="8192" width="9.12962962962963" style="45"/>
    <col min="8193" max="8193" width="29.6296296296296" style="45" customWidth="1"/>
    <col min="8194" max="8194" width="12.25" style="45" customWidth="1"/>
    <col min="8195" max="8195" width="12" style="45" customWidth="1"/>
    <col min="8196" max="8196" width="10.75" style="45" customWidth="1"/>
    <col min="8197" max="8197" width="19.1296296296296" style="45" customWidth="1"/>
    <col min="8198" max="8198" width="21.5" style="45" customWidth="1"/>
    <col min="8199" max="8448" width="9.12962962962963" style="45"/>
    <col min="8449" max="8449" width="29.6296296296296" style="45" customWidth="1"/>
    <col min="8450" max="8450" width="12.25" style="45" customWidth="1"/>
    <col min="8451" max="8451" width="12" style="45" customWidth="1"/>
    <col min="8452" max="8452" width="10.75" style="45" customWidth="1"/>
    <col min="8453" max="8453" width="19.1296296296296" style="45" customWidth="1"/>
    <col min="8454" max="8454" width="21.5" style="45" customWidth="1"/>
    <col min="8455" max="8704" width="9.12962962962963" style="45"/>
    <col min="8705" max="8705" width="29.6296296296296" style="45" customWidth="1"/>
    <col min="8706" max="8706" width="12.25" style="45" customWidth="1"/>
    <col min="8707" max="8707" width="12" style="45" customWidth="1"/>
    <col min="8708" max="8708" width="10.75" style="45" customWidth="1"/>
    <col min="8709" max="8709" width="19.1296296296296" style="45" customWidth="1"/>
    <col min="8710" max="8710" width="21.5" style="45" customWidth="1"/>
    <col min="8711" max="8960" width="9.12962962962963" style="45"/>
    <col min="8961" max="8961" width="29.6296296296296" style="45" customWidth="1"/>
    <col min="8962" max="8962" width="12.25" style="45" customWidth="1"/>
    <col min="8963" max="8963" width="12" style="45" customWidth="1"/>
    <col min="8964" max="8964" width="10.75" style="45" customWidth="1"/>
    <col min="8965" max="8965" width="19.1296296296296" style="45" customWidth="1"/>
    <col min="8966" max="8966" width="21.5" style="45" customWidth="1"/>
    <col min="8967" max="9216" width="9.12962962962963" style="45"/>
    <col min="9217" max="9217" width="29.6296296296296" style="45" customWidth="1"/>
    <col min="9218" max="9218" width="12.25" style="45" customWidth="1"/>
    <col min="9219" max="9219" width="12" style="45" customWidth="1"/>
    <col min="9220" max="9220" width="10.75" style="45" customWidth="1"/>
    <col min="9221" max="9221" width="19.1296296296296" style="45" customWidth="1"/>
    <col min="9222" max="9222" width="21.5" style="45" customWidth="1"/>
    <col min="9223" max="9472" width="9.12962962962963" style="45"/>
    <col min="9473" max="9473" width="29.6296296296296" style="45" customWidth="1"/>
    <col min="9474" max="9474" width="12.25" style="45" customWidth="1"/>
    <col min="9475" max="9475" width="12" style="45" customWidth="1"/>
    <col min="9476" max="9476" width="10.75" style="45" customWidth="1"/>
    <col min="9477" max="9477" width="19.1296296296296" style="45" customWidth="1"/>
    <col min="9478" max="9478" width="21.5" style="45" customWidth="1"/>
    <col min="9479" max="9728" width="9.12962962962963" style="45"/>
    <col min="9729" max="9729" width="29.6296296296296" style="45" customWidth="1"/>
    <col min="9730" max="9730" width="12.25" style="45" customWidth="1"/>
    <col min="9731" max="9731" width="12" style="45" customWidth="1"/>
    <col min="9732" max="9732" width="10.75" style="45" customWidth="1"/>
    <col min="9733" max="9733" width="19.1296296296296" style="45" customWidth="1"/>
    <col min="9734" max="9734" width="21.5" style="45" customWidth="1"/>
    <col min="9735" max="9984" width="9.12962962962963" style="45"/>
    <col min="9985" max="9985" width="29.6296296296296" style="45" customWidth="1"/>
    <col min="9986" max="9986" width="12.25" style="45" customWidth="1"/>
    <col min="9987" max="9987" width="12" style="45" customWidth="1"/>
    <col min="9988" max="9988" width="10.75" style="45" customWidth="1"/>
    <col min="9989" max="9989" width="19.1296296296296" style="45" customWidth="1"/>
    <col min="9990" max="9990" width="21.5" style="45" customWidth="1"/>
    <col min="9991" max="10240" width="9.12962962962963" style="45"/>
    <col min="10241" max="10241" width="29.6296296296296" style="45" customWidth="1"/>
    <col min="10242" max="10242" width="12.25" style="45" customWidth="1"/>
    <col min="10243" max="10243" width="12" style="45" customWidth="1"/>
    <col min="10244" max="10244" width="10.75" style="45" customWidth="1"/>
    <col min="10245" max="10245" width="19.1296296296296" style="45" customWidth="1"/>
    <col min="10246" max="10246" width="21.5" style="45" customWidth="1"/>
    <col min="10247" max="10496" width="9.12962962962963" style="45"/>
    <col min="10497" max="10497" width="29.6296296296296" style="45" customWidth="1"/>
    <col min="10498" max="10498" width="12.25" style="45" customWidth="1"/>
    <col min="10499" max="10499" width="12" style="45" customWidth="1"/>
    <col min="10500" max="10500" width="10.75" style="45" customWidth="1"/>
    <col min="10501" max="10501" width="19.1296296296296" style="45" customWidth="1"/>
    <col min="10502" max="10502" width="21.5" style="45" customWidth="1"/>
    <col min="10503" max="10752" width="9.12962962962963" style="45"/>
    <col min="10753" max="10753" width="29.6296296296296" style="45" customWidth="1"/>
    <col min="10754" max="10754" width="12.25" style="45" customWidth="1"/>
    <col min="10755" max="10755" width="12" style="45" customWidth="1"/>
    <col min="10756" max="10756" width="10.75" style="45" customWidth="1"/>
    <col min="10757" max="10757" width="19.1296296296296" style="45" customWidth="1"/>
    <col min="10758" max="10758" width="21.5" style="45" customWidth="1"/>
    <col min="10759" max="11008" width="9.12962962962963" style="45"/>
    <col min="11009" max="11009" width="29.6296296296296" style="45" customWidth="1"/>
    <col min="11010" max="11010" width="12.25" style="45" customWidth="1"/>
    <col min="11011" max="11011" width="12" style="45" customWidth="1"/>
    <col min="11012" max="11012" width="10.75" style="45" customWidth="1"/>
    <col min="11013" max="11013" width="19.1296296296296" style="45" customWidth="1"/>
    <col min="11014" max="11014" width="21.5" style="45" customWidth="1"/>
    <col min="11015" max="11264" width="9.12962962962963" style="45"/>
    <col min="11265" max="11265" width="29.6296296296296" style="45" customWidth="1"/>
    <col min="11266" max="11266" width="12.25" style="45" customWidth="1"/>
    <col min="11267" max="11267" width="12" style="45" customWidth="1"/>
    <col min="11268" max="11268" width="10.75" style="45" customWidth="1"/>
    <col min="11269" max="11269" width="19.1296296296296" style="45" customWidth="1"/>
    <col min="11270" max="11270" width="21.5" style="45" customWidth="1"/>
    <col min="11271" max="11520" width="9.12962962962963" style="45"/>
    <col min="11521" max="11521" width="29.6296296296296" style="45" customWidth="1"/>
    <col min="11522" max="11522" width="12.25" style="45" customWidth="1"/>
    <col min="11523" max="11523" width="12" style="45" customWidth="1"/>
    <col min="11524" max="11524" width="10.75" style="45" customWidth="1"/>
    <col min="11525" max="11525" width="19.1296296296296" style="45" customWidth="1"/>
    <col min="11526" max="11526" width="21.5" style="45" customWidth="1"/>
    <col min="11527" max="11776" width="9.12962962962963" style="45"/>
    <col min="11777" max="11777" width="29.6296296296296" style="45" customWidth="1"/>
    <col min="11778" max="11778" width="12.25" style="45" customWidth="1"/>
    <col min="11779" max="11779" width="12" style="45" customWidth="1"/>
    <col min="11780" max="11780" width="10.75" style="45" customWidth="1"/>
    <col min="11781" max="11781" width="19.1296296296296" style="45" customWidth="1"/>
    <col min="11782" max="11782" width="21.5" style="45" customWidth="1"/>
    <col min="11783" max="12032" width="9.12962962962963" style="45"/>
    <col min="12033" max="12033" width="29.6296296296296" style="45" customWidth="1"/>
    <col min="12034" max="12034" width="12.25" style="45" customWidth="1"/>
    <col min="12035" max="12035" width="12" style="45" customWidth="1"/>
    <col min="12036" max="12036" width="10.75" style="45" customWidth="1"/>
    <col min="12037" max="12037" width="19.1296296296296" style="45" customWidth="1"/>
    <col min="12038" max="12038" width="21.5" style="45" customWidth="1"/>
    <col min="12039" max="12288" width="9.12962962962963" style="45"/>
    <col min="12289" max="12289" width="29.6296296296296" style="45" customWidth="1"/>
    <col min="12290" max="12290" width="12.25" style="45" customWidth="1"/>
    <col min="12291" max="12291" width="12" style="45" customWidth="1"/>
    <col min="12292" max="12292" width="10.75" style="45" customWidth="1"/>
    <col min="12293" max="12293" width="19.1296296296296" style="45" customWidth="1"/>
    <col min="12294" max="12294" width="21.5" style="45" customWidth="1"/>
    <col min="12295" max="12544" width="9.12962962962963" style="45"/>
    <col min="12545" max="12545" width="29.6296296296296" style="45" customWidth="1"/>
    <col min="12546" max="12546" width="12.25" style="45" customWidth="1"/>
    <col min="12547" max="12547" width="12" style="45" customWidth="1"/>
    <col min="12548" max="12548" width="10.75" style="45" customWidth="1"/>
    <col min="12549" max="12549" width="19.1296296296296" style="45" customWidth="1"/>
    <col min="12550" max="12550" width="21.5" style="45" customWidth="1"/>
    <col min="12551" max="12800" width="9.12962962962963" style="45"/>
    <col min="12801" max="12801" width="29.6296296296296" style="45" customWidth="1"/>
    <col min="12802" max="12802" width="12.25" style="45" customWidth="1"/>
    <col min="12803" max="12803" width="12" style="45" customWidth="1"/>
    <col min="12804" max="12804" width="10.75" style="45" customWidth="1"/>
    <col min="12805" max="12805" width="19.1296296296296" style="45" customWidth="1"/>
    <col min="12806" max="12806" width="21.5" style="45" customWidth="1"/>
    <col min="12807" max="13056" width="9.12962962962963" style="45"/>
    <col min="13057" max="13057" width="29.6296296296296" style="45" customWidth="1"/>
    <col min="13058" max="13058" width="12.25" style="45" customWidth="1"/>
    <col min="13059" max="13059" width="12" style="45" customWidth="1"/>
    <col min="13060" max="13060" width="10.75" style="45" customWidth="1"/>
    <col min="13061" max="13061" width="19.1296296296296" style="45" customWidth="1"/>
    <col min="13062" max="13062" width="21.5" style="45" customWidth="1"/>
    <col min="13063" max="13312" width="9.12962962962963" style="45"/>
    <col min="13313" max="13313" width="29.6296296296296" style="45" customWidth="1"/>
    <col min="13314" max="13314" width="12.25" style="45" customWidth="1"/>
    <col min="13315" max="13315" width="12" style="45" customWidth="1"/>
    <col min="13316" max="13316" width="10.75" style="45" customWidth="1"/>
    <col min="13317" max="13317" width="19.1296296296296" style="45" customWidth="1"/>
    <col min="13318" max="13318" width="21.5" style="45" customWidth="1"/>
    <col min="13319" max="13568" width="9.12962962962963" style="45"/>
    <col min="13569" max="13569" width="29.6296296296296" style="45" customWidth="1"/>
    <col min="13570" max="13570" width="12.25" style="45" customWidth="1"/>
    <col min="13571" max="13571" width="12" style="45" customWidth="1"/>
    <col min="13572" max="13572" width="10.75" style="45" customWidth="1"/>
    <col min="13573" max="13573" width="19.1296296296296" style="45" customWidth="1"/>
    <col min="13574" max="13574" width="21.5" style="45" customWidth="1"/>
    <col min="13575" max="13824" width="9.12962962962963" style="45"/>
    <col min="13825" max="13825" width="29.6296296296296" style="45" customWidth="1"/>
    <col min="13826" max="13826" width="12.25" style="45" customWidth="1"/>
    <col min="13827" max="13827" width="12" style="45" customWidth="1"/>
    <col min="13828" max="13828" width="10.75" style="45" customWidth="1"/>
    <col min="13829" max="13829" width="19.1296296296296" style="45" customWidth="1"/>
    <col min="13830" max="13830" width="21.5" style="45" customWidth="1"/>
    <col min="13831" max="14080" width="9.12962962962963" style="45"/>
    <col min="14081" max="14081" width="29.6296296296296" style="45" customWidth="1"/>
    <col min="14082" max="14082" width="12.25" style="45" customWidth="1"/>
    <col min="14083" max="14083" width="12" style="45" customWidth="1"/>
    <col min="14084" max="14084" width="10.75" style="45" customWidth="1"/>
    <col min="14085" max="14085" width="19.1296296296296" style="45" customWidth="1"/>
    <col min="14086" max="14086" width="21.5" style="45" customWidth="1"/>
    <col min="14087" max="14336" width="9.12962962962963" style="45"/>
    <col min="14337" max="14337" width="29.6296296296296" style="45" customWidth="1"/>
    <col min="14338" max="14338" width="12.25" style="45" customWidth="1"/>
    <col min="14339" max="14339" width="12" style="45" customWidth="1"/>
    <col min="14340" max="14340" width="10.75" style="45" customWidth="1"/>
    <col min="14341" max="14341" width="19.1296296296296" style="45" customWidth="1"/>
    <col min="14342" max="14342" width="21.5" style="45" customWidth="1"/>
    <col min="14343" max="14592" width="9.12962962962963" style="45"/>
    <col min="14593" max="14593" width="29.6296296296296" style="45" customWidth="1"/>
    <col min="14594" max="14594" width="12.25" style="45" customWidth="1"/>
    <col min="14595" max="14595" width="12" style="45" customWidth="1"/>
    <col min="14596" max="14596" width="10.75" style="45" customWidth="1"/>
    <col min="14597" max="14597" width="19.1296296296296" style="45" customWidth="1"/>
    <col min="14598" max="14598" width="21.5" style="45" customWidth="1"/>
    <col min="14599" max="14848" width="9.12962962962963" style="45"/>
    <col min="14849" max="14849" width="29.6296296296296" style="45" customWidth="1"/>
    <col min="14850" max="14850" width="12.25" style="45" customWidth="1"/>
    <col min="14851" max="14851" width="12" style="45" customWidth="1"/>
    <col min="14852" max="14852" width="10.75" style="45" customWidth="1"/>
    <col min="14853" max="14853" width="19.1296296296296" style="45" customWidth="1"/>
    <col min="14854" max="14854" width="21.5" style="45" customWidth="1"/>
    <col min="14855" max="15104" width="9.12962962962963" style="45"/>
    <col min="15105" max="15105" width="29.6296296296296" style="45" customWidth="1"/>
    <col min="15106" max="15106" width="12.25" style="45" customWidth="1"/>
    <col min="15107" max="15107" width="12" style="45" customWidth="1"/>
    <col min="15108" max="15108" width="10.75" style="45" customWidth="1"/>
    <col min="15109" max="15109" width="19.1296296296296" style="45" customWidth="1"/>
    <col min="15110" max="15110" width="21.5" style="45" customWidth="1"/>
    <col min="15111" max="15360" width="9.12962962962963" style="45"/>
    <col min="15361" max="15361" width="29.6296296296296" style="45" customWidth="1"/>
    <col min="15362" max="15362" width="12.25" style="45" customWidth="1"/>
    <col min="15363" max="15363" width="12" style="45" customWidth="1"/>
    <col min="15364" max="15364" width="10.75" style="45" customWidth="1"/>
    <col min="15365" max="15365" width="19.1296296296296" style="45" customWidth="1"/>
    <col min="15366" max="15366" width="21.5" style="45" customWidth="1"/>
    <col min="15367" max="15616" width="9.12962962962963" style="45"/>
    <col min="15617" max="15617" width="29.6296296296296" style="45" customWidth="1"/>
    <col min="15618" max="15618" width="12.25" style="45" customWidth="1"/>
    <col min="15619" max="15619" width="12" style="45" customWidth="1"/>
    <col min="15620" max="15620" width="10.75" style="45" customWidth="1"/>
    <col min="15621" max="15621" width="19.1296296296296" style="45" customWidth="1"/>
    <col min="15622" max="15622" width="21.5" style="45" customWidth="1"/>
    <col min="15623" max="15872" width="9.12962962962963" style="45"/>
    <col min="15873" max="15873" width="29.6296296296296" style="45" customWidth="1"/>
    <col min="15874" max="15874" width="12.25" style="45" customWidth="1"/>
    <col min="15875" max="15875" width="12" style="45" customWidth="1"/>
    <col min="15876" max="15876" width="10.75" style="45" customWidth="1"/>
    <col min="15877" max="15877" width="19.1296296296296" style="45" customWidth="1"/>
    <col min="15878" max="15878" width="21.5" style="45" customWidth="1"/>
    <col min="15879" max="16128" width="9.12962962962963" style="45"/>
    <col min="16129" max="16129" width="29.6296296296296" style="45" customWidth="1"/>
    <col min="16130" max="16130" width="12.25" style="45" customWidth="1"/>
    <col min="16131" max="16131" width="12" style="45" customWidth="1"/>
    <col min="16132" max="16132" width="10.75" style="45" customWidth="1"/>
    <col min="16133" max="16133" width="19.1296296296296" style="45" customWidth="1"/>
    <col min="16134" max="16134" width="21.5" style="45" customWidth="1"/>
    <col min="16135" max="16384" width="9.12962962962963" style="45"/>
  </cols>
  <sheetData>
    <row r="1" s="45" customFormat="1" ht="19.5" customHeight="1" spans="2:2">
      <c r="B1" s="61"/>
    </row>
    <row r="2" s="45" customFormat="1" ht="37.5" customHeight="1" spans="1:5">
      <c r="A2" s="141" t="s">
        <v>20</v>
      </c>
      <c r="B2" s="141"/>
      <c r="C2" s="141"/>
      <c r="D2" s="141"/>
      <c r="E2" s="141"/>
    </row>
    <row r="3" s="45" customFormat="1" ht="19.5" customHeight="1" spans="2:5">
      <c r="B3" s="142"/>
      <c r="D3" s="154"/>
      <c r="E3" s="144" t="s">
        <v>52</v>
      </c>
    </row>
    <row r="4" s="45" customFormat="1" ht="36" customHeight="1" spans="1:5">
      <c r="A4" s="155" t="s">
        <v>130</v>
      </c>
      <c r="B4" s="156" t="s">
        <v>1505</v>
      </c>
      <c r="C4" s="109" t="s">
        <v>54</v>
      </c>
      <c r="D4" s="157" t="s">
        <v>55</v>
      </c>
      <c r="E4" s="116" t="s">
        <v>56</v>
      </c>
    </row>
    <row r="5" s="45" customFormat="1" ht="19.5" customHeight="1" spans="1:5">
      <c r="A5" s="110">
        <v>207</v>
      </c>
      <c r="B5" s="158" t="s">
        <v>1506</v>
      </c>
      <c r="C5" s="159">
        <v>8</v>
      </c>
      <c r="D5" s="157"/>
      <c r="E5" s="116"/>
    </row>
    <row r="6" s="45" customFormat="1" ht="19.5" customHeight="1" spans="1:5">
      <c r="A6" s="110">
        <v>20709</v>
      </c>
      <c r="B6" s="158" t="s">
        <v>1507</v>
      </c>
      <c r="C6" s="159">
        <v>8</v>
      </c>
      <c r="D6" s="157"/>
      <c r="E6" s="116"/>
    </row>
    <row r="7" s="45" customFormat="1" ht="19.5" customHeight="1" spans="1:5">
      <c r="A7" s="110">
        <v>2070904</v>
      </c>
      <c r="B7" s="160" t="s">
        <v>1508</v>
      </c>
      <c r="C7" s="159">
        <v>8</v>
      </c>
      <c r="D7" s="157"/>
      <c r="E7" s="116"/>
    </row>
    <row r="8" s="45" customFormat="1" ht="19.5" customHeight="1" spans="1:5">
      <c r="A8" s="110">
        <v>211</v>
      </c>
      <c r="B8" s="158" t="s">
        <v>1509</v>
      </c>
      <c r="C8" s="159">
        <v>89</v>
      </c>
      <c r="D8" s="157"/>
      <c r="E8" s="116"/>
    </row>
    <row r="9" s="45" customFormat="1" ht="19.5" customHeight="1" spans="1:5">
      <c r="A9" s="110">
        <v>21198</v>
      </c>
      <c r="B9" s="158" t="s">
        <v>1510</v>
      </c>
      <c r="C9" s="159">
        <v>89</v>
      </c>
      <c r="D9" s="157"/>
      <c r="E9" s="116"/>
    </row>
    <row r="10" s="45" customFormat="1" ht="19.5" customHeight="1" spans="1:5">
      <c r="A10" s="110">
        <v>2119899</v>
      </c>
      <c r="B10" s="160" t="s">
        <v>1511</v>
      </c>
      <c r="C10" s="159">
        <v>89</v>
      </c>
      <c r="D10" s="157"/>
      <c r="E10" s="116"/>
    </row>
    <row r="11" s="45" customFormat="1" ht="19.5" customHeight="1" spans="1:5">
      <c r="A11" s="110">
        <v>212</v>
      </c>
      <c r="B11" s="161" t="s">
        <v>1512</v>
      </c>
      <c r="C11" s="162">
        <f>C12+C28+C34+C38</f>
        <v>12563</v>
      </c>
      <c r="D11" s="162">
        <f>D12+D28+D34+D38</f>
        <v>39340</v>
      </c>
      <c r="E11" s="150">
        <f t="shared" ref="E11:E37" si="0">D11/C11</f>
        <v>3.13141765501871</v>
      </c>
    </row>
    <row r="12" s="45" customFormat="1" ht="19.5" customHeight="1" spans="1:5">
      <c r="A12" s="110">
        <v>21208</v>
      </c>
      <c r="B12" s="161" t="s">
        <v>1513</v>
      </c>
      <c r="C12" s="159">
        <v>11865</v>
      </c>
      <c r="D12" s="162">
        <v>38740</v>
      </c>
      <c r="E12" s="150">
        <f t="shared" si="0"/>
        <v>3.26506531816266</v>
      </c>
    </row>
    <row r="13" s="45" customFormat="1" ht="19.5" customHeight="1" spans="1:5">
      <c r="A13" s="110">
        <v>2120801</v>
      </c>
      <c r="B13" s="160" t="s">
        <v>1514</v>
      </c>
      <c r="C13" s="159">
        <v>230</v>
      </c>
      <c r="D13" s="162">
        <v>10500</v>
      </c>
      <c r="E13" s="150">
        <f t="shared" si="0"/>
        <v>45.6521739130435</v>
      </c>
    </row>
    <row r="14" s="45" customFormat="1" ht="19.5" customHeight="1" spans="1:5">
      <c r="A14" s="110">
        <v>2120802</v>
      </c>
      <c r="B14" s="160" t="s">
        <v>1515</v>
      </c>
      <c r="C14" s="159">
        <v>3197</v>
      </c>
      <c r="D14" s="162">
        <v>3000</v>
      </c>
      <c r="E14" s="150">
        <f t="shared" si="0"/>
        <v>0.93837973099781</v>
      </c>
    </row>
    <row r="15" s="45" customFormat="1" ht="19.5" customHeight="1" spans="1:5">
      <c r="A15" s="110">
        <v>2120803</v>
      </c>
      <c r="B15" s="160" t="s">
        <v>1516</v>
      </c>
      <c r="C15" s="159">
        <v>13</v>
      </c>
      <c r="D15" s="162">
        <v>3800</v>
      </c>
      <c r="E15" s="150">
        <f t="shared" si="0"/>
        <v>292.307692307692</v>
      </c>
    </row>
    <row r="16" s="45" customFormat="1" ht="19.5" customHeight="1" spans="1:5">
      <c r="A16" s="110">
        <v>2120804</v>
      </c>
      <c r="B16" s="163" t="s">
        <v>1517</v>
      </c>
      <c r="C16" s="159">
        <v>7010</v>
      </c>
      <c r="D16" s="162">
        <v>10600</v>
      </c>
      <c r="E16" s="150">
        <f t="shared" si="0"/>
        <v>1.51212553495007</v>
      </c>
    </row>
    <row r="17" s="45" customFormat="1" ht="19.5" customHeight="1" spans="1:5">
      <c r="A17" s="110">
        <v>2120805</v>
      </c>
      <c r="B17" s="163" t="s">
        <v>1518</v>
      </c>
      <c r="C17" s="159"/>
      <c r="D17" s="162">
        <v>700</v>
      </c>
      <c r="E17" s="150" t="e">
        <f t="shared" si="0"/>
        <v>#DIV/0!</v>
      </c>
    </row>
    <row r="18" s="45" customFormat="1" ht="19.5" customHeight="1" spans="1:5">
      <c r="A18" s="110">
        <v>2120806</v>
      </c>
      <c r="B18" s="163" t="s">
        <v>1519</v>
      </c>
      <c r="C18" s="159"/>
      <c r="D18" s="162"/>
      <c r="E18" s="150" t="e">
        <f t="shared" si="0"/>
        <v>#DIV/0!</v>
      </c>
    </row>
    <row r="19" s="45" customFormat="1" ht="19.5" customHeight="1" spans="1:5">
      <c r="A19" s="110">
        <v>2120807</v>
      </c>
      <c r="B19" s="163" t="s">
        <v>1520</v>
      </c>
      <c r="C19" s="159"/>
      <c r="D19" s="162"/>
      <c r="E19" s="150" t="e">
        <f t="shared" si="0"/>
        <v>#DIV/0!</v>
      </c>
    </row>
    <row r="20" s="45" customFormat="1" ht="19.5" customHeight="1" spans="1:5">
      <c r="A20" s="110">
        <v>2120809</v>
      </c>
      <c r="B20" s="163" t="s">
        <v>1521</v>
      </c>
      <c r="C20" s="159"/>
      <c r="D20" s="162"/>
      <c r="E20" s="150" t="e">
        <f t="shared" si="0"/>
        <v>#DIV/0!</v>
      </c>
    </row>
    <row r="21" s="45" customFormat="1" ht="19.5" customHeight="1" spans="1:5">
      <c r="A21" s="110">
        <v>2120810</v>
      </c>
      <c r="B21" s="163" t="s">
        <v>1522</v>
      </c>
      <c r="C21" s="159"/>
      <c r="D21" s="162"/>
      <c r="E21" s="150" t="e">
        <f t="shared" si="0"/>
        <v>#DIV/0!</v>
      </c>
    </row>
    <row r="22" s="45" customFormat="1" ht="19.5" customHeight="1" spans="1:5">
      <c r="A22" s="110">
        <v>2120811</v>
      </c>
      <c r="B22" s="163" t="s">
        <v>1523</v>
      </c>
      <c r="C22" s="159"/>
      <c r="D22" s="162"/>
      <c r="E22" s="150" t="e">
        <f t="shared" si="0"/>
        <v>#DIV/0!</v>
      </c>
    </row>
    <row r="23" s="45" customFormat="1" ht="19.5" customHeight="1" spans="1:5">
      <c r="A23" s="110">
        <v>2120813</v>
      </c>
      <c r="B23" s="163" t="s">
        <v>1524</v>
      </c>
      <c r="C23" s="159"/>
      <c r="D23" s="162"/>
      <c r="E23" s="150" t="e">
        <f t="shared" si="0"/>
        <v>#DIV/0!</v>
      </c>
    </row>
    <row r="24" s="45" customFormat="1" ht="19.5" customHeight="1" spans="1:5">
      <c r="A24" s="110">
        <v>2120814</v>
      </c>
      <c r="B24" s="163" t="s">
        <v>1525</v>
      </c>
      <c r="C24" s="159"/>
      <c r="D24" s="162"/>
      <c r="E24" s="150" t="e">
        <f t="shared" si="0"/>
        <v>#DIV/0!</v>
      </c>
    </row>
    <row r="25" s="45" customFormat="1" ht="19.5" customHeight="1" spans="1:5">
      <c r="A25" s="110">
        <v>2120815</v>
      </c>
      <c r="B25" s="163" t="s">
        <v>1526</v>
      </c>
      <c r="C25" s="159"/>
      <c r="D25" s="162"/>
      <c r="E25" s="150" t="e">
        <f t="shared" si="0"/>
        <v>#DIV/0!</v>
      </c>
    </row>
    <row r="26" s="45" customFormat="1" ht="19.5" customHeight="1" spans="1:5">
      <c r="A26" s="110">
        <v>2120816</v>
      </c>
      <c r="B26" s="163" t="s">
        <v>1527</v>
      </c>
      <c r="C26" s="159"/>
      <c r="D26" s="162"/>
      <c r="E26" s="150" t="e">
        <f t="shared" si="0"/>
        <v>#DIV/0!</v>
      </c>
    </row>
    <row r="27" s="45" customFormat="1" ht="19.5" customHeight="1" spans="1:5">
      <c r="A27" s="110">
        <v>2120899</v>
      </c>
      <c r="B27" s="163" t="s">
        <v>1528</v>
      </c>
      <c r="C27" s="159">
        <v>1415</v>
      </c>
      <c r="D27" s="162">
        <v>10140</v>
      </c>
      <c r="E27" s="150">
        <f t="shared" si="0"/>
        <v>7.1660777385159</v>
      </c>
    </row>
    <row r="28" s="45" customFormat="1" ht="19.5" customHeight="1" spans="1:5">
      <c r="A28" s="110">
        <v>21213</v>
      </c>
      <c r="B28" s="164" t="s">
        <v>1529</v>
      </c>
      <c r="C28" s="159">
        <v>418</v>
      </c>
      <c r="D28" s="162">
        <v>300</v>
      </c>
      <c r="E28" s="150">
        <f t="shared" si="0"/>
        <v>0.717703349282297</v>
      </c>
    </row>
    <row r="29" s="45" customFormat="1" ht="19.5" customHeight="1" spans="1:5">
      <c r="A29" s="110">
        <v>2121301</v>
      </c>
      <c r="B29" s="163" t="s">
        <v>1530</v>
      </c>
      <c r="C29" s="159">
        <v>418</v>
      </c>
      <c r="D29" s="162">
        <v>300</v>
      </c>
      <c r="E29" s="150">
        <f t="shared" si="0"/>
        <v>0.717703349282297</v>
      </c>
    </row>
    <row r="30" s="45" customFormat="1" ht="19.5" customHeight="1" spans="1:5">
      <c r="A30" s="110">
        <v>2121302</v>
      </c>
      <c r="B30" s="163" t="s">
        <v>1531</v>
      </c>
      <c r="C30" s="159"/>
      <c r="D30" s="162"/>
      <c r="E30" s="150" t="e">
        <f t="shared" si="0"/>
        <v>#DIV/0!</v>
      </c>
    </row>
    <row r="31" s="45" customFormat="1" ht="19.5" customHeight="1" spans="1:5">
      <c r="A31" s="110">
        <v>2121303</v>
      </c>
      <c r="B31" s="163" t="s">
        <v>1532</v>
      </c>
      <c r="C31" s="159"/>
      <c r="D31" s="162"/>
      <c r="E31" s="150" t="e">
        <f t="shared" si="0"/>
        <v>#DIV/0!</v>
      </c>
    </row>
    <row r="32" s="45" customFormat="1" ht="19.5" customHeight="1" spans="1:5">
      <c r="A32" s="110">
        <v>2121304</v>
      </c>
      <c r="B32" s="163" t="s">
        <v>1533</v>
      </c>
      <c r="C32" s="159"/>
      <c r="D32" s="162"/>
      <c r="E32" s="150" t="e">
        <f t="shared" si="0"/>
        <v>#DIV/0!</v>
      </c>
    </row>
    <row r="33" s="45" customFormat="1" ht="19.5" customHeight="1" spans="1:5">
      <c r="A33" s="110">
        <v>2121399</v>
      </c>
      <c r="B33" s="165" t="s">
        <v>1534</v>
      </c>
      <c r="C33" s="159"/>
      <c r="D33" s="162"/>
      <c r="E33" s="150" t="e">
        <f t="shared" si="0"/>
        <v>#DIV/0!</v>
      </c>
    </row>
    <row r="34" s="45" customFormat="1" ht="19.5" customHeight="1" spans="1:5">
      <c r="A34" s="110">
        <v>21214</v>
      </c>
      <c r="B34" s="166" t="s">
        <v>1535</v>
      </c>
      <c r="C34" s="159"/>
      <c r="D34" s="162">
        <v>300</v>
      </c>
      <c r="E34" s="150" t="e">
        <f t="shared" si="0"/>
        <v>#DIV/0!</v>
      </c>
    </row>
    <row r="35" s="45" customFormat="1" ht="19.5" customHeight="1" spans="1:5">
      <c r="A35" s="110">
        <v>2121401</v>
      </c>
      <c r="B35" s="165" t="s">
        <v>1536</v>
      </c>
      <c r="C35" s="159"/>
      <c r="D35" s="162"/>
      <c r="E35" s="150" t="e">
        <f t="shared" si="0"/>
        <v>#DIV/0!</v>
      </c>
    </row>
    <row r="36" s="45" customFormat="1" ht="19.5" customHeight="1" spans="1:5">
      <c r="A36" s="110">
        <v>2121402</v>
      </c>
      <c r="B36" s="165" t="s">
        <v>1537</v>
      </c>
      <c r="C36" s="159"/>
      <c r="D36" s="162"/>
      <c r="E36" s="150" t="e">
        <f t="shared" si="0"/>
        <v>#DIV/0!</v>
      </c>
    </row>
    <row r="37" s="45" customFormat="1" ht="19.5" customHeight="1" spans="1:5">
      <c r="A37" s="110">
        <v>2121499</v>
      </c>
      <c r="B37" s="165" t="s">
        <v>1538</v>
      </c>
      <c r="C37" s="159"/>
      <c r="D37" s="162">
        <v>300</v>
      </c>
      <c r="E37" s="150" t="e">
        <f t="shared" si="0"/>
        <v>#DIV/0!</v>
      </c>
    </row>
    <row r="38" s="45" customFormat="1" ht="19.5" customHeight="1" spans="1:5">
      <c r="A38" s="110">
        <v>21298</v>
      </c>
      <c r="B38" s="166" t="s">
        <v>1510</v>
      </c>
      <c r="C38" s="159">
        <v>280</v>
      </c>
      <c r="D38" s="162"/>
      <c r="E38" s="150"/>
    </row>
    <row r="39" s="45" customFormat="1" ht="19.5" customHeight="1" spans="1:5">
      <c r="A39" s="110">
        <v>2129899</v>
      </c>
      <c r="B39" s="165" t="s">
        <v>1539</v>
      </c>
      <c r="C39" s="159">
        <v>280</v>
      </c>
      <c r="D39" s="162"/>
      <c r="E39" s="150"/>
    </row>
    <row r="40" s="45" customFormat="1" ht="19.5" customHeight="1" spans="1:5">
      <c r="A40" s="110">
        <v>213</v>
      </c>
      <c r="B40" s="166" t="s">
        <v>1540</v>
      </c>
      <c r="C40" s="159">
        <v>1910</v>
      </c>
      <c r="D40" s="162"/>
      <c r="E40" s="150">
        <f t="shared" ref="E40:E98" si="1">D40/C40</f>
        <v>0</v>
      </c>
    </row>
    <row r="41" s="45" customFormat="1" ht="19.5" customHeight="1" spans="1:5">
      <c r="A41" s="110">
        <v>21369</v>
      </c>
      <c r="B41" s="166" t="s">
        <v>1541</v>
      </c>
      <c r="C41" s="159"/>
      <c r="D41" s="162"/>
      <c r="E41" s="150" t="e">
        <f t="shared" si="1"/>
        <v>#DIV/0!</v>
      </c>
    </row>
    <row r="42" s="45" customFormat="1" ht="19.5" customHeight="1" spans="1:5">
      <c r="A42" s="110">
        <v>2136901</v>
      </c>
      <c r="B42" s="165" t="s">
        <v>941</v>
      </c>
      <c r="C42" s="159"/>
      <c r="D42" s="162"/>
      <c r="E42" s="150" t="e">
        <f t="shared" si="1"/>
        <v>#DIV/0!</v>
      </c>
    </row>
    <row r="43" s="45" customFormat="1" ht="19.5" customHeight="1" spans="1:5">
      <c r="A43" s="110">
        <v>2136902</v>
      </c>
      <c r="B43" s="165" t="s">
        <v>1542</v>
      </c>
      <c r="C43" s="159"/>
      <c r="D43" s="162"/>
      <c r="E43" s="150" t="e">
        <f t="shared" si="1"/>
        <v>#DIV/0!</v>
      </c>
    </row>
    <row r="44" s="45" customFormat="1" ht="19.5" customHeight="1" spans="1:5">
      <c r="A44" s="110">
        <v>2136903</v>
      </c>
      <c r="B44" s="165" t="s">
        <v>1543</v>
      </c>
      <c r="C44" s="159"/>
      <c r="D44" s="162"/>
      <c r="E44" s="150" t="e">
        <f t="shared" si="1"/>
        <v>#DIV/0!</v>
      </c>
    </row>
    <row r="45" s="45" customFormat="1" ht="19.5" customHeight="1" spans="1:5">
      <c r="A45" s="110">
        <v>2136999</v>
      </c>
      <c r="B45" s="165" t="s">
        <v>1544</v>
      </c>
      <c r="C45" s="159"/>
      <c r="D45" s="162"/>
      <c r="E45" s="150" t="e">
        <f t="shared" si="1"/>
        <v>#DIV/0!</v>
      </c>
    </row>
    <row r="46" s="45" customFormat="1" ht="19.5" customHeight="1" spans="1:5">
      <c r="A46" s="110">
        <v>21372</v>
      </c>
      <c r="B46" s="166" t="s">
        <v>1545</v>
      </c>
      <c r="C46" s="159">
        <v>1910</v>
      </c>
      <c r="D46" s="162"/>
      <c r="E46" s="150">
        <f t="shared" si="1"/>
        <v>0</v>
      </c>
    </row>
    <row r="47" s="45" customFormat="1" ht="19.5" customHeight="1" spans="1:5">
      <c r="A47" s="110">
        <v>2137201</v>
      </c>
      <c r="B47" s="165" t="s">
        <v>1546</v>
      </c>
      <c r="C47" s="159">
        <v>805</v>
      </c>
      <c r="D47" s="162"/>
      <c r="E47" s="150">
        <f t="shared" si="1"/>
        <v>0</v>
      </c>
    </row>
    <row r="48" s="45" customFormat="1" ht="19.5" customHeight="1" spans="1:5">
      <c r="A48" s="110">
        <v>2137202</v>
      </c>
      <c r="B48" s="165" t="s">
        <v>1547</v>
      </c>
      <c r="C48" s="159">
        <v>1105</v>
      </c>
      <c r="D48" s="162"/>
      <c r="E48" s="150">
        <f t="shared" si="1"/>
        <v>0</v>
      </c>
    </row>
    <row r="49" s="45" customFormat="1" ht="19.5" customHeight="1" spans="1:5">
      <c r="A49" s="110">
        <v>2137299</v>
      </c>
      <c r="B49" s="165" t="s">
        <v>1548</v>
      </c>
      <c r="C49" s="159"/>
      <c r="D49" s="162"/>
      <c r="E49" s="150" t="e">
        <f t="shared" si="1"/>
        <v>#DIV/0!</v>
      </c>
    </row>
    <row r="50" s="45" customFormat="1" ht="19.5" customHeight="1" spans="1:5">
      <c r="A50" s="110">
        <v>215</v>
      </c>
      <c r="B50" s="166" t="s">
        <v>1549</v>
      </c>
      <c r="C50" s="159">
        <v>1072</v>
      </c>
      <c r="D50" s="162"/>
      <c r="E50" s="150">
        <f t="shared" si="1"/>
        <v>0</v>
      </c>
    </row>
    <row r="51" s="45" customFormat="1" ht="19.5" customHeight="1" spans="1:5">
      <c r="A51" s="110">
        <v>21598</v>
      </c>
      <c r="B51" s="166" t="s">
        <v>1510</v>
      </c>
      <c r="C51" s="159">
        <v>1072</v>
      </c>
      <c r="D51" s="162"/>
      <c r="E51" s="150">
        <f t="shared" si="1"/>
        <v>0</v>
      </c>
    </row>
    <row r="52" s="45" customFormat="1" ht="19.5" customHeight="1" spans="1:5">
      <c r="A52" s="110">
        <v>2159801</v>
      </c>
      <c r="B52" s="165" t="s">
        <v>1017</v>
      </c>
      <c r="C52" s="159"/>
      <c r="D52" s="162"/>
      <c r="E52" s="150" t="e">
        <f t="shared" si="1"/>
        <v>#DIV/0!</v>
      </c>
    </row>
    <row r="53" s="45" customFormat="1" ht="19.5" customHeight="1" spans="1:5">
      <c r="A53" s="110">
        <v>2159802</v>
      </c>
      <c r="B53" s="165" t="s">
        <v>1024</v>
      </c>
      <c r="C53" s="159">
        <v>1072</v>
      </c>
      <c r="D53" s="162"/>
      <c r="E53" s="150">
        <f t="shared" si="1"/>
        <v>0</v>
      </c>
    </row>
    <row r="54" s="45" customFormat="1" ht="19.5" customHeight="1" spans="1:5">
      <c r="A54" s="110">
        <v>2159803</v>
      </c>
      <c r="B54" s="165" t="s">
        <v>1550</v>
      </c>
      <c r="C54" s="159"/>
      <c r="D54" s="162"/>
      <c r="E54" s="150" t="e">
        <f t="shared" si="1"/>
        <v>#DIV/0!</v>
      </c>
    </row>
    <row r="55" s="45" customFormat="1" ht="19.5" customHeight="1" spans="1:5">
      <c r="A55" s="110">
        <v>2159899</v>
      </c>
      <c r="B55" s="165" t="s">
        <v>1551</v>
      </c>
      <c r="C55" s="159"/>
      <c r="D55" s="162"/>
      <c r="E55" s="150" t="e">
        <f t="shared" si="1"/>
        <v>#DIV/0!</v>
      </c>
    </row>
    <row r="56" s="45" customFormat="1" ht="19.5" customHeight="1" spans="1:5">
      <c r="A56" s="110">
        <v>229</v>
      </c>
      <c r="B56" s="166" t="s">
        <v>1393</v>
      </c>
      <c r="C56" s="159">
        <v>61928</v>
      </c>
      <c r="D56" s="162"/>
      <c r="E56" s="150">
        <f t="shared" si="1"/>
        <v>0</v>
      </c>
    </row>
    <row r="57" s="45" customFormat="1" ht="19.5" customHeight="1" spans="1:5">
      <c r="A57" s="110">
        <v>22904</v>
      </c>
      <c r="B57" s="166" t="s">
        <v>1552</v>
      </c>
      <c r="C57" s="159">
        <v>58728</v>
      </c>
      <c r="D57" s="162"/>
      <c r="E57" s="150">
        <f t="shared" si="1"/>
        <v>0</v>
      </c>
    </row>
    <row r="58" s="45" customFormat="1" ht="19.5" customHeight="1" spans="1:5">
      <c r="A58" s="110">
        <v>2290401</v>
      </c>
      <c r="B58" s="165" t="s">
        <v>1553</v>
      </c>
      <c r="C58" s="159"/>
      <c r="D58" s="162"/>
      <c r="E58" s="150" t="e">
        <f t="shared" si="1"/>
        <v>#DIV/0!</v>
      </c>
    </row>
    <row r="59" s="45" customFormat="1" ht="19.5" customHeight="1" spans="1:5">
      <c r="A59" s="110">
        <v>2290402</v>
      </c>
      <c r="B59" s="165" t="s">
        <v>1554</v>
      </c>
      <c r="C59" s="159">
        <v>46226</v>
      </c>
      <c r="D59" s="162"/>
      <c r="E59" s="150">
        <f t="shared" si="1"/>
        <v>0</v>
      </c>
    </row>
    <row r="60" s="45" customFormat="1" ht="19.5" customHeight="1" spans="1:5">
      <c r="A60" s="110">
        <v>2290403</v>
      </c>
      <c r="B60" s="165" t="s">
        <v>1555</v>
      </c>
      <c r="C60" s="159">
        <v>12502</v>
      </c>
      <c r="D60" s="162"/>
      <c r="E60" s="150">
        <f t="shared" si="1"/>
        <v>0</v>
      </c>
    </row>
    <row r="61" s="45" customFormat="1" ht="19.5" customHeight="1" spans="1:5">
      <c r="A61" s="110">
        <v>22960</v>
      </c>
      <c r="B61" s="166" t="s">
        <v>1556</v>
      </c>
      <c r="C61" s="159">
        <v>3200</v>
      </c>
      <c r="D61" s="162"/>
      <c r="E61" s="150">
        <f t="shared" si="1"/>
        <v>0</v>
      </c>
    </row>
    <row r="62" s="45" customFormat="1" ht="19.5" customHeight="1" spans="1:5">
      <c r="A62" s="110">
        <v>2296001</v>
      </c>
      <c r="B62" s="165" t="s">
        <v>1557</v>
      </c>
      <c r="C62" s="159"/>
      <c r="D62" s="162"/>
      <c r="E62" s="150" t="e">
        <f t="shared" si="1"/>
        <v>#DIV/0!</v>
      </c>
    </row>
    <row r="63" s="45" customFormat="1" ht="19.5" customHeight="1" spans="1:5">
      <c r="A63" s="110">
        <v>2296002</v>
      </c>
      <c r="B63" s="165" t="s">
        <v>1558</v>
      </c>
      <c r="C63" s="159">
        <v>3068</v>
      </c>
      <c r="D63" s="162"/>
      <c r="E63" s="150">
        <f t="shared" si="1"/>
        <v>0</v>
      </c>
    </row>
    <row r="64" s="45" customFormat="1" ht="19.5" customHeight="1" spans="1:5">
      <c r="A64" s="110">
        <v>2296003</v>
      </c>
      <c r="B64" s="165" t="s">
        <v>1559</v>
      </c>
      <c r="C64" s="159">
        <v>103</v>
      </c>
      <c r="D64" s="162"/>
      <c r="E64" s="150">
        <f t="shared" si="1"/>
        <v>0</v>
      </c>
    </row>
    <row r="65" s="45" customFormat="1" ht="19.5" customHeight="1" spans="1:5">
      <c r="A65" s="110">
        <v>2296004</v>
      </c>
      <c r="B65" s="165" t="s">
        <v>1560</v>
      </c>
      <c r="C65" s="159"/>
      <c r="D65" s="162"/>
      <c r="E65" s="150" t="e">
        <f t="shared" si="1"/>
        <v>#DIV/0!</v>
      </c>
    </row>
    <row r="66" s="45" customFormat="1" ht="19.5" customHeight="1" spans="1:5">
      <c r="A66" s="110">
        <v>2296005</v>
      </c>
      <c r="B66" s="165" t="s">
        <v>1561</v>
      </c>
      <c r="C66" s="159"/>
      <c r="D66" s="162"/>
      <c r="E66" s="150" t="e">
        <f t="shared" si="1"/>
        <v>#DIV/0!</v>
      </c>
    </row>
    <row r="67" s="45" customFormat="1" ht="19.5" customHeight="1" spans="1:5">
      <c r="A67" s="110">
        <v>2296006</v>
      </c>
      <c r="B67" s="165" t="s">
        <v>1562</v>
      </c>
      <c r="C67" s="159">
        <v>29</v>
      </c>
      <c r="D67" s="162"/>
      <c r="E67" s="150">
        <f t="shared" si="1"/>
        <v>0</v>
      </c>
    </row>
    <row r="68" s="45" customFormat="1" ht="19.5" customHeight="1" spans="1:5">
      <c r="A68" s="110">
        <v>2296010</v>
      </c>
      <c r="B68" s="165" t="s">
        <v>1563</v>
      </c>
      <c r="C68" s="159"/>
      <c r="D68" s="162"/>
      <c r="E68" s="150" t="e">
        <f t="shared" si="1"/>
        <v>#DIV/0!</v>
      </c>
    </row>
    <row r="69" s="45" customFormat="1" ht="19.5" customHeight="1" spans="1:5">
      <c r="A69" s="110">
        <v>2296011</v>
      </c>
      <c r="B69" s="165" t="s">
        <v>1564</v>
      </c>
      <c r="C69" s="159"/>
      <c r="D69" s="162"/>
      <c r="E69" s="150" t="e">
        <f t="shared" si="1"/>
        <v>#DIV/0!</v>
      </c>
    </row>
    <row r="70" s="45" customFormat="1" ht="19.5" customHeight="1" spans="1:5">
      <c r="A70" s="110">
        <v>2296012</v>
      </c>
      <c r="B70" s="165" t="s">
        <v>1565</v>
      </c>
      <c r="C70" s="159"/>
      <c r="D70" s="162"/>
      <c r="E70" s="150" t="e">
        <f t="shared" si="1"/>
        <v>#DIV/0!</v>
      </c>
    </row>
    <row r="71" s="45" customFormat="1" ht="19.5" customHeight="1" spans="1:5">
      <c r="A71" s="110">
        <v>2296013</v>
      </c>
      <c r="B71" s="165" t="s">
        <v>1566</v>
      </c>
      <c r="C71" s="159"/>
      <c r="D71" s="162"/>
      <c r="E71" s="150" t="e">
        <f t="shared" si="1"/>
        <v>#DIV/0!</v>
      </c>
    </row>
    <row r="72" s="45" customFormat="1" ht="19.5" customHeight="1" spans="1:5">
      <c r="A72" s="110">
        <v>2296099</v>
      </c>
      <c r="B72" s="165" t="s">
        <v>1567</v>
      </c>
      <c r="C72" s="159"/>
      <c r="D72" s="162"/>
      <c r="E72" s="150" t="e">
        <f t="shared" si="1"/>
        <v>#DIV/0!</v>
      </c>
    </row>
    <row r="73" s="45" customFormat="1" ht="19.5" customHeight="1" spans="1:5">
      <c r="A73" s="110">
        <v>232</v>
      </c>
      <c r="B73" s="166" t="s">
        <v>1568</v>
      </c>
      <c r="C73" s="159">
        <v>9557</v>
      </c>
      <c r="D73" s="162">
        <v>11760</v>
      </c>
      <c r="E73" s="150">
        <f t="shared" si="1"/>
        <v>1.23051166684106</v>
      </c>
    </row>
    <row r="74" s="45" customFormat="1" ht="19.5" customHeight="1" spans="1:5">
      <c r="A74" s="110">
        <v>23204</v>
      </c>
      <c r="B74" s="166" t="s">
        <v>1569</v>
      </c>
      <c r="C74" s="159">
        <v>9557</v>
      </c>
      <c r="D74" s="162"/>
      <c r="E74" s="150">
        <f t="shared" si="1"/>
        <v>0</v>
      </c>
    </row>
    <row r="75" s="45" customFormat="1" ht="19.5" customHeight="1" spans="1:5">
      <c r="A75" s="110">
        <v>2320401</v>
      </c>
      <c r="B75" s="165" t="s">
        <v>1570</v>
      </c>
      <c r="C75" s="159"/>
      <c r="D75" s="162"/>
      <c r="E75" s="150" t="e">
        <f t="shared" si="1"/>
        <v>#DIV/0!</v>
      </c>
    </row>
    <row r="76" s="45" customFormat="1" ht="19.5" customHeight="1" spans="1:5">
      <c r="A76" s="110">
        <v>2320405</v>
      </c>
      <c r="B76" s="165" t="s">
        <v>1571</v>
      </c>
      <c r="C76" s="159"/>
      <c r="D76" s="162"/>
      <c r="E76" s="150" t="e">
        <f t="shared" si="1"/>
        <v>#DIV/0!</v>
      </c>
    </row>
    <row r="77" s="45" customFormat="1" ht="19.5" customHeight="1" spans="1:5">
      <c r="A77" s="110">
        <v>2320411</v>
      </c>
      <c r="B77" s="165" t="s">
        <v>1572</v>
      </c>
      <c r="C77" s="159">
        <v>1230</v>
      </c>
      <c r="D77" s="162">
        <v>11760</v>
      </c>
      <c r="E77" s="150">
        <f t="shared" si="1"/>
        <v>9.5609756097561</v>
      </c>
    </row>
    <row r="78" s="45" customFormat="1" ht="19.5" customHeight="1" spans="1:5">
      <c r="A78" s="110">
        <v>2320413</v>
      </c>
      <c r="B78" s="165" t="s">
        <v>1573</v>
      </c>
      <c r="C78" s="159"/>
      <c r="D78" s="162"/>
      <c r="E78" s="150" t="e">
        <f t="shared" si="1"/>
        <v>#DIV/0!</v>
      </c>
    </row>
    <row r="79" s="45" customFormat="1" ht="19.5" customHeight="1" spans="1:5">
      <c r="A79" s="110">
        <v>2320414</v>
      </c>
      <c r="B79" s="165" t="s">
        <v>1574</v>
      </c>
      <c r="C79" s="159"/>
      <c r="D79" s="162"/>
      <c r="E79" s="150" t="e">
        <f t="shared" si="1"/>
        <v>#DIV/0!</v>
      </c>
    </row>
    <row r="80" s="45" customFormat="1" ht="19.5" customHeight="1" spans="1:5">
      <c r="A80" s="110">
        <v>2320416</v>
      </c>
      <c r="B80" s="165" t="s">
        <v>1575</v>
      </c>
      <c r="C80" s="159"/>
      <c r="D80" s="162"/>
      <c r="E80" s="150" t="e">
        <f t="shared" si="1"/>
        <v>#DIV/0!</v>
      </c>
    </row>
    <row r="81" s="45" customFormat="1" ht="19.5" customHeight="1" spans="1:5">
      <c r="A81" s="110">
        <v>2320417</v>
      </c>
      <c r="B81" s="165" t="s">
        <v>1576</v>
      </c>
      <c r="C81" s="159"/>
      <c r="D81" s="162"/>
      <c r="E81" s="150" t="e">
        <f t="shared" si="1"/>
        <v>#DIV/0!</v>
      </c>
    </row>
    <row r="82" s="45" customFormat="1" ht="19.5" customHeight="1" spans="1:5">
      <c r="A82" s="110">
        <v>2320418</v>
      </c>
      <c r="B82" s="165" t="s">
        <v>1577</v>
      </c>
      <c r="C82" s="159"/>
      <c r="D82" s="162"/>
      <c r="E82" s="150" t="e">
        <f t="shared" si="1"/>
        <v>#DIV/0!</v>
      </c>
    </row>
    <row r="83" s="45" customFormat="1" ht="19.5" customHeight="1" spans="1:5">
      <c r="A83" s="110">
        <v>2320419</v>
      </c>
      <c r="B83" s="165" t="s">
        <v>1578</v>
      </c>
      <c r="C83" s="159"/>
      <c r="D83" s="162"/>
      <c r="E83" s="150" t="e">
        <f t="shared" si="1"/>
        <v>#DIV/0!</v>
      </c>
    </row>
    <row r="84" s="45" customFormat="1" ht="19.5" customHeight="1" spans="1:5">
      <c r="A84" s="110">
        <v>2320420</v>
      </c>
      <c r="B84" s="165" t="s">
        <v>1579</v>
      </c>
      <c r="C84" s="159"/>
      <c r="D84" s="162"/>
      <c r="E84" s="150" t="e">
        <f t="shared" si="1"/>
        <v>#DIV/0!</v>
      </c>
    </row>
    <row r="85" s="45" customFormat="1" ht="19.5" customHeight="1" spans="1:5">
      <c r="A85" s="110">
        <v>2320431</v>
      </c>
      <c r="B85" s="165" t="s">
        <v>1580</v>
      </c>
      <c r="C85" s="159"/>
      <c r="D85" s="162"/>
      <c r="E85" s="150" t="e">
        <f t="shared" si="1"/>
        <v>#DIV/0!</v>
      </c>
    </row>
    <row r="86" s="45" customFormat="1" ht="19.5" customHeight="1" spans="1:5">
      <c r="A86" s="110">
        <v>2320432</v>
      </c>
      <c r="B86" s="165" t="s">
        <v>1581</v>
      </c>
      <c r="C86" s="159"/>
      <c r="D86" s="162"/>
      <c r="E86" s="150" t="e">
        <f t="shared" si="1"/>
        <v>#DIV/0!</v>
      </c>
    </row>
    <row r="87" s="45" customFormat="1" ht="19.5" customHeight="1" spans="1:5">
      <c r="A87" s="110">
        <v>2320433</v>
      </c>
      <c r="B87" s="165" t="s">
        <v>1582</v>
      </c>
      <c r="C87" s="159">
        <v>210</v>
      </c>
      <c r="D87" s="162"/>
      <c r="E87" s="150">
        <f t="shared" si="1"/>
        <v>0</v>
      </c>
    </row>
    <row r="88" s="45" customFormat="1" ht="19.5" customHeight="1" spans="1:5">
      <c r="A88" s="110">
        <v>2320498</v>
      </c>
      <c r="B88" s="165" t="s">
        <v>1583</v>
      </c>
      <c r="C88" s="159">
        <v>7432</v>
      </c>
      <c r="D88" s="162"/>
      <c r="E88" s="150">
        <f t="shared" si="1"/>
        <v>0</v>
      </c>
    </row>
    <row r="89" s="45" customFormat="1" ht="19.5" customHeight="1" spans="1:5">
      <c r="A89" s="110">
        <v>2320499</v>
      </c>
      <c r="B89" s="165" t="s">
        <v>1584</v>
      </c>
      <c r="C89" s="159">
        <v>685</v>
      </c>
      <c r="D89" s="162"/>
      <c r="E89" s="150">
        <f t="shared" si="1"/>
        <v>0</v>
      </c>
    </row>
    <row r="90" s="45" customFormat="1" ht="19.5" customHeight="1" spans="1:5">
      <c r="A90" s="68">
        <v>111</v>
      </c>
      <c r="B90" s="167" t="s">
        <v>1585</v>
      </c>
      <c r="C90" s="168">
        <f>C5+C8+C11+C40+C50+C56+C73</f>
        <v>87127</v>
      </c>
      <c r="D90" s="168">
        <f>D5+D8+D11+D40+D50+D56+D73</f>
        <v>51100</v>
      </c>
      <c r="E90" s="150">
        <f t="shared" si="1"/>
        <v>0.586500166423726</v>
      </c>
    </row>
    <row r="91" ht="31.5" customHeight="1"/>
    <row r="92" s="45" customFormat="1" ht="14.4" spans="2:4">
      <c r="B92" s="132"/>
      <c r="D92" s="154"/>
    </row>
  </sheetData>
  <mergeCells count="1">
    <mergeCell ref="A2:E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D20" sqref="D20"/>
    </sheetView>
  </sheetViews>
  <sheetFormatPr defaultColWidth="9.12962962962963" defaultRowHeight="10.8" outlineLevelCol="4"/>
  <cols>
    <col min="1" max="1" width="9.12962962962963" style="45"/>
    <col min="2" max="2" width="56.25" style="45" customWidth="1"/>
    <col min="3" max="4" width="22.3796296296296" style="45" customWidth="1"/>
    <col min="5" max="5" width="24.75" style="45" customWidth="1"/>
    <col min="6" max="6" width="21.5" style="45" customWidth="1"/>
    <col min="7" max="256" width="9.12962962962963" style="45"/>
    <col min="257" max="257" width="29.6296296296296" style="45" customWidth="1"/>
    <col min="258" max="258" width="12.25" style="45" customWidth="1"/>
    <col min="259" max="259" width="12" style="45" customWidth="1"/>
    <col min="260" max="260" width="10.75" style="45" customWidth="1"/>
    <col min="261" max="261" width="19.1296296296296" style="45" customWidth="1"/>
    <col min="262" max="262" width="21.5" style="45" customWidth="1"/>
    <col min="263" max="512" width="9.12962962962963" style="45"/>
    <col min="513" max="513" width="29.6296296296296" style="45" customWidth="1"/>
    <col min="514" max="514" width="12.25" style="45" customWidth="1"/>
    <col min="515" max="515" width="12" style="45" customWidth="1"/>
    <col min="516" max="516" width="10.75" style="45" customWidth="1"/>
    <col min="517" max="517" width="19.1296296296296" style="45" customWidth="1"/>
    <col min="518" max="518" width="21.5" style="45" customWidth="1"/>
    <col min="519" max="768" width="9.12962962962963" style="45"/>
    <col min="769" max="769" width="29.6296296296296" style="45" customWidth="1"/>
    <col min="770" max="770" width="12.25" style="45" customWidth="1"/>
    <col min="771" max="771" width="12" style="45" customWidth="1"/>
    <col min="772" max="772" width="10.75" style="45" customWidth="1"/>
    <col min="773" max="773" width="19.1296296296296" style="45" customWidth="1"/>
    <col min="774" max="774" width="21.5" style="45" customWidth="1"/>
    <col min="775" max="1024" width="9.12962962962963" style="45"/>
    <col min="1025" max="1025" width="29.6296296296296" style="45" customWidth="1"/>
    <col min="1026" max="1026" width="12.25" style="45" customWidth="1"/>
    <col min="1027" max="1027" width="12" style="45" customWidth="1"/>
    <col min="1028" max="1028" width="10.75" style="45" customWidth="1"/>
    <col min="1029" max="1029" width="19.1296296296296" style="45" customWidth="1"/>
    <col min="1030" max="1030" width="21.5" style="45" customWidth="1"/>
    <col min="1031" max="1280" width="9.12962962962963" style="45"/>
    <col min="1281" max="1281" width="29.6296296296296" style="45" customWidth="1"/>
    <col min="1282" max="1282" width="12.25" style="45" customWidth="1"/>
    <col min="1283" max="1283" width="12" style="45" customWidth="1"/>
    <col min="1284" max="1284" width="10.75" style="45" customWidth="1"/>
    <col min="1285" max="1285" width="19.1296296296296" style="45" customWidth="1"/>
    <col min="1286" max="1286" width="21.5" style="45" customWidth="1"/>
    <col min="1287" max="1536" width="9.12962962962963" style="45"/>
    <col min="1537" max="1537" width="29.6296296296296" style="45" customWidth="1"/>
    <col min="1538" max="1538" width="12.25" style="45" customWidth="1"/>
    <col min="1539" max="1539" width="12" style="45" customWidth="1"/>
    <col min="1540" max="1540" width="10.75" style="45" customWidth="1"/>
    <col min="1541" max="1541" width="19.1296296296296" style="45" customWidth="1"/>
    <col min="1542" max="1542" width="21.5" style="45" customWidth="1"/>
    <col min="1543" max="1792" width="9.12962962962963" style="45"/>
    <col min="1793" max="1793" width="29.6296296296296" style="45" customWidth="1"/>
    <col min="1794" max="1794" width="12.25" style="45" customWidth="1"/>
    <col min="1795" max="1795" width="12" style="45" customWidth="1"/>
    <col min="1796" max="1796" width="10.75" style="45" customWidth="1"/>
    <col min="1797" max="1797" width="19.1296296296296" style="45" customWidth="1"/>
    <col min="1798" max="1798" width="21.5" style="45" customWidth="1"/>
    <col min="1799" max="2048" width="9.12962962962963" style="45"/>
    <col min="2049" max="2049" width="29.6296296296296" style="45" customWidth="1"/>
    <col min="2050" max="2050" width="12.25" style="45" customWidth="1"/>
    <col min="2051" max="2051" width="12" style="45" customWidth="1"/>
    <col min="2052" max="2052" width="10.75" style="45" customWidth="1"/>
    <col min="2053" max="2053" width="19.1296296296296" style="45" customWidth="1"/>
    <col min="2054" max="2054" width="21.5" style="45" customWidth="1"/>
    <col min="2055" max="2304" width="9.12962962962963" style="45"/>
    <col min="2305" max="2305" width="29.6296296296296" style="45" customWidth="1"/>
    <col min="2306" max="2306" width="12.25" style="45" customWidth="1"/>
    <col min="2307" max="2307" width="12" style="45" customWidth="1"/>
    <col min="2308" max="2308" width="10.75" style="45" customWidth="1"/>
    <col min="2309" max="2309" width="19.1296296296296" style="45" customWidth="1"/>
    <col min="2310" max="2310" width="21.5" style="45" customWidth="1"/>
    <col min="2311" max="2560" width="9.12962962962963" style="45"/>
    <col min="2561" max="2561" width="29.6296296296296" style="45" customWidth="1"/>
    <col min="2562" max="2562" width="12.25" style="45" customWidth="1"/>
    <col min="2563" max="2563" width="12" style="45" customWidth="1"/>
    <col min="2564" max="2564" width="10.75" style="45" customWidth="1"/>
    <col min="2565" max="2565" width="19.1296296296296" style="45" customWidth="1"/>
    <col min="2566" max="2566" width="21.5" style="45" customWidth="1"/>
    <col min="2567" max="2816" width="9.12962962962963" style="45"/>
    <col min="2817" max="2817" width="29.6296296296296" style="45" customWidth="1"/>
    <col min="2818" max="2818" width="12.25" style="45" customWidth="1"/>
    <col min="2819" max="2819" width="12" style="45" customWidth="1"/>
    <col min="2820" max="2820" width="10.75" style="45" customWidth="1"/>
    <col min="2821" max="2821" width="19.1296296296296" style="45" customWidth="1"/>
    <col min="2822" max="2822" width="21.5" style="45" customWidth="1"/>
    <col min="2823" max="3072" width="9.12962962962963" style="45"/>
    <col min="3073" max="3073" width="29.6296296296296" style="45" customWidth="1"/>
    <col min="3074" max="3074" width="12.25" style="45" customWidth="1"/>
    <col min="3075" max="3075" width="12" style="45" customWidth="1"/>
    <col min="3076" max="3076" width="10.75" style="45" customWidth="1"/>
    <col min="3077" max="3077" width="19.1296296296296" style="45" customWidth="1"/>
    <col min="3078" max="3078" width="21.5" style="45" customWidth="1"/>
    <col min="3079" max="3328" width="9.12962962962963" style="45"/>
    <col min="3329" max="3329" width="29.6296296296296" style="45" customWidth="1"/>
    <col min="3330" max="3330" width="12.25" style="45" customWidth="1"/>
    <col min="3331" max="3331" width="12" style="45" customWidth="1"/>
    <col min="3332" max="3332" width="10.75" style="45" customWidth="1"/>
    <col min="3333" max="3333" width="19.1296296296296" style="45" customWidth="1"/>
    <col min="3334" max="3334" width="21.5" style="45" customWidth="1"/>
    <col min="3335" max="3584" width="9.12962962962963" style="45"/>
    <col min="3585" max="3585" width="29.6296296296296" style="45" customWidth="1"/>
    <col min="3586" max="3586" width="12.25" style="45" customWidth="1"/>
    <col min="3587" max="3587" width="12" style="45" customWidth="1"/>
    <col min="3588" max="3588" width="10.75" style="45" customWidth="1"/>
    <col min="3589" max="3589" width="19.1296296296296" style="45" customWidth="1"/>
    <col min="3590" max="3590" width="21.5" style="45" customWidth="1"/>
    <col min="3591" max="3840" width="9.12962962962963" style="45"/>
    <col min="3841" max="3841" width="29.6296296296296" style="45" customWidth="1"/>
    <col min="3842" max="3842" width="12.25" style="45" customWidth="1"/>
    <col min="3843" max="3843" width="12" style="45" customWidth="1"/>
    <col min="3844" max="3844" width="10.75" style="45" customWidth="1"/>
    <col min="3845" max="3845" width="19.1296296296296" style="45" customWidth="1"/>
    <col min="3846" max="3846" width="21.5" style="45" customWidth="1"/>
    <col min="3847" max="4096" width="9.12962962962963" style="45"/>
    <col min="4097" max="4097" width="29.6296296296296" style="45" customWidth="1"/>
    <col min="4098" max="4098" width="12.25" style="45" customWidth="1"/>
    <col min="4099" max="4099" width="12" style="45" customWidth="1"/>
    <col min="4100" max="4100" width="10.75" style="45" customWidth="1"/>
    <col min="4101" max="4101" width="19.1296296296296" style="45" customWidth="1"/>
    <col min="4102" max="4102" width="21.5" style="45" customWidth="1"/>
    <col min="4103" max="4352" width="9.12962962962963" style="45"/>
    <col min="4353" max="4353" width="29.6296296296296" style="45" customWidth="1"/>
    <col min="4354" max="4354" width="12.25" style="45" customWidth="1"/>
    <col min="4355" max="4355" width="12" style="45" customWidth="1"/>
    <col min="4356" max="4356" width="10.75" style="45" customWidth="1"/>
    <col min="4357" max="4357" width="19.1296296296296" style="45" customWidth="1"/>
    <col min="4358" max="4358" width="21.5" style="45" customWidth="1"/>
    <col min="4359" max="4608" width="9.12962962962963" style="45"/>
    <col min="4609" max="4609" width="29.6296296296296" style="45" customWidth="1"/>
    <col min="4610" max="4610" width="12.25" style="45" customWidth="1"/>
    <col min="4611" max="4611" width="12" style="45" customWidth="1"/>
    <col min="4612" max="4612" width="10.75" style="45" customWidth="1"/>
    <col min="4613" max="4613" width="19.1296296296296" style="45" customWidth="1"/>
    <col min="4614" max="4614" width="21.5" style="45" customWidth="1"/>
    <col min="4615" max="4864" width="9.12962962962963" style="45"/>
    <col min="4865" max="4865" width="29.6296296296296" style="45" customWidth="1"/>
    <col min="4866" max="4866" width="12.25" style="45" customWidth="1"/>
    <col min="4867" max="4867" width="12" style="45" customWidth="1"/>
    <col min="4868" max="4868" width="10.75" style="45" customWidth="1"/>
    <col min="4869" max="4869" width="19.1296296296296" style="45" customWidth="1"/>
    <col min="4870" max="4870" width="21.5" style="45" customWidth="1"/>
    <col min="4871" max="5120" width="9.12962962962963" style="45"/>
    <col min="5121" max="5121" width="29.6296296296296" style="45" customWidth="1"/>
    <col min="5122" max="5122" width="12.25" style="45" customWidth="1"/>
    <col min="5123" max="5123" width="12" style="45" customWidth="1"/>
    <col min="5124" max="5124" width="10.75" style="45" customWidth="1"/>
    <col min="5125" max="5125" width="19.1296296296296" style="45" customWidth="1"/>
    <col min="5126" max="5126" width="21.5" style="45" customWidth="1"/>
    <col min="5127" max="5376" width="9.12962962962963" style="45"/>
    <col min="5377" max="5377" width="29.6296296296296" style="45" customWidth="1"/>
    <col min="5378" max="5378" width="12.25" style="45" customWidth="1"/>
    <col min="5379" max="5379" width="12" style="45" customWidth="1"/>
    <col min="5380" max="5380" width="10.75" style="45" customWidth="1"/>
    <col min="5381" max="5381" width="19.1296296296296" style="45" customWidth="1"/>
    <col min="5382" max="5382" width="21.5" style="45" customWidth="1"/>
    <col min="5383" max="5632" width="9.12962962962963" style="45"/>
    <col min="5633" max="5633" width="29.6296296296296" style="45" customWidth="1"/>
    <col min="5634" max="5634" width="12.25" style="45" customWidth="1"/>
    <col min="5635" max="5635" width="12" style="45" customWidth="1"/>
    <col min="5636" max="5636" width="10.75" style="45" customWidth="1"/>
    <col min="5637" max="5637" width="19.1296296296296" style="45" customWidth="1"/>
    <col min="5638" max="5638" width="21.5" style="45" customWidth="1"/>
    <col min="5639" max="5888" width="9.12962962962963" style="45"/>
    <col min="5889" max="5889" width="29.6296296296296" style="45" customWidth="1"/>
    <col min="5890" max="5890" width="12.25" style="45" customWidth="1"/>
    <col min="5891" max="5891" width="12" style="45" customWidth="1"/>
    <col min="5892" max="5892" width="10.75" style="45" customWidth="1"/>
    <col min="5893" max="5893" width="19.1296296296296" style="45" customWidth="1"/>
    <col min="5894" max="5894" width="21.5" style="45" customWidth="1"/>
    <col min="5895" max="6144" width="9.12962962962963" style="45"/>
    <col min="6145" max="6145" width="29.6296296296296" style="45" customWidth="1"/>
    <col min="6146" max="6146" width="12.25" style="45" customWidth="1"/>
    <col min="6147" max="6147" width="12" style="45" customWidth="1"/>
    <col min="6148" max="6148" width="10.75" style="45" customWidth="1"/>
    <col min="6149" max="6149" width="19.1296296296296" style="45" customWidth="1"/>
    <col min="6150" max="6150" width="21.5" style="45" customWidth="1"/>
    <col min="6151" max="6400" width="9.12962962962963" style="45"/>
    <col min="6401" max="6401" width="29.6296296296296" style="45" customWidth="1"/>
    <col min="6402" max="6402" width="12.25" style="45" customWidth="1"/>
    <col min="6403" max="6403" width="12" style="45" customWidth="1"/>
    <col min="6404" max="6404" width="10.75" style="45" customWidth="1"/>
    <col min="6405" max="6405" width="19.1296296296296" style="45" customWidth="1"/>
    <col min="6406" max="6406" width="21.5" style="45" customWidth="1"/>
    <col min="6407" max="6656" width="9.12962962962963" style="45"/>
    <col min="6657" max="6657" width="29.6296296296296" style="45" customWidth="1"/>
    <col min="6658" max="6658" width="12.25" style="45" customWidth="1"/>
    <col min="6659" max="6659" width="12" style="45" customWidth="1"/>
    <col min="6660" max="6660" width="10.75" style="45" customWidth="1"/>
    <col min="6661" max="6661" width="19.1296296296296" style="45" customWidth="1"/>
    <col min="6662" max="6662" width="21.5" style="45" customWidth="1"/>
    <col min="6663" max="6912" width="9.12962962962963" style="45"/>
    <col min="6913" max="6913" width="29.6296296296296" style="45" customWidth="1"/>
    <col min="6914" max="6914" width="12.25" style="45" customWidth="1"/>
    <col min="6915" max="6915" width="12" style="45" customWidth="1"/>
    <col min="6916" max="6916" width="10.75" style="45" customWidth="1"/>
    <col min="6917" max="6917" width="19.1296296296296" style="45" customWidth="1"/>
    <col min="6918" max="6918" width="21.5" style="45" customWidth="1"/>
    <col min="6919" max="7168" width="9.12962962962963" style="45"/>
    <col min="7169" max="7169" width="29.6296296296296" style="45" customWidth="1"/>
    <col min="7170" max="7170" width="12.25" style="45" customWidth="1"/>
    <col min="7171" max="7171" width="12" style="45" customWidth="1"/>
    <col min="7172" max="7172" width="10.75" style="45" customWidth="1"/>
    <col min="7173" max="7173" width="19.1296296296296" style="45" customWidth="1"/>
    <col min="7174" max="7174" width="21.5" style="45" customWidth="1"/>
    <col min="7175" max="7424" width="9.12962962962963" style="45"/>
    <col min="7425" max="7425" width="29.6296296296296" style="45" customWidth="1"/>
    <col min="7426" max="7426" width="12.25" style="45" customWidth="1"/>
    <col min="7427" max="7427" width="12" style="45" customWidth="1"/>
    <col min="7428" max="7428" width="10.75" style="45" customWidth="1"/>
    <col min="7429" max="7429" width="19.1296296296296" style="45" customWidth="1"/>
    <col min="7430" max="7430" width="21.5" style="45" customWidth="1"/>
    <col min="7431" max="7680" width="9.12962962962963" style="45"/>
    <col min="7681" max="7681" width="29.6296296296296" style="45" customWidth="1"/>
    <col min="7682" max="7682" width="12.25" style="45" customWidth="1"/>
    <col min="7683" max="7683" width="12" style="45" customWidth="1"/>
    <col min="7684" max="7684" width="10.75" style="45" customWidth="1"/>
    <col min="7685" max="7685" width="19.1296296296296" style="45" customWidth="1"/>
    <col min="7686" max="7686" width="21.5" style="45" customWidth="1"/>
    <col min="7687" max="7936" width="9.12962962962963" style="45"/>
    <col min="7937" max="7937" width="29.6296296296296" style="45" customWidth="1"/>
    <col min="7938" max="7938" width="12.25" style="45" customWidth="1"/>
    <col min="7939" max="7939" width="12" style="45" customWidth="1"/>
    <col min="7940" max="7940" width="10.75" style="45" customWidth="1"/>
    <col min="7941" max="7941" width="19.1296296296296" style="45" customWidth="1"/>
    <col min="7942" max="7942" width="21.5" style="45" customWidth="1"/>
    <col min="7943" max="8192" width="9.12962962962963" style="45"/>
    <col min="8193" max="8193" width="29.6296296296296" style="45" customWidth="1"/>
    <col min="8194" max="8194" width="12.25" style="45" customWidth="1"/>
    <col min="8195" max="8195" width="12" style="45" customWidth="1"/>
    <col min="8196" max="8196" width="10.75" style="45" customWidth="1"/>
    <col min="8197" max="8197" width="19.1296296296296" style="45" customWidth="1"/>
    <col min="8198" max="8198" width="21.5" style="45" customWidth="1"/>
    <col min="8199" max="8448" width="9.12962962962963" style="45"/>
    <col min="8449" max="8449" width="29.6296296296296" style="45" customWidth="1"/>
    <col min="8450" max="8450" width="12.25" style="45" customWidth="1"/>
    <col min="8451" max="8451" width="12" style="45" customWidth="1"/>
    <col min="8452" max="8452" width="10.75" style="45" customWidth="1"/>
    <col min="8453" max="8453" width="19.1296296296296" style="45" customWidth="1"/>
    <col min="8454" max="8454" width="21.5" style="45" customWidth="1"/>
    <col min="8455" max="8704" width="9.12962962962963" style="45"/>
    <col min="8705" max="8705" width="29.6296296296296" style="45" customWidth="1"/>
    <col min="8706" max="8706" width="12.25" style="45" customWidth="1"/>
    <col min="8707" max="8707" width="12" style="45" customWidth="1"/>
    <col min="8708" max="8708" width="10.75" style="45" customWidth="1"/>
    <col min="8709" max="8709" width="19.1296296296296" style="45" customWidth="1"/>
    <col min="8710" max="8710" width="21.5" style="45" customWidth="1"/>
    <col min="8711" max="8960" width="9.12962962962963" style="45"/>
    <col min="8961" max="8961" width="29.6296296296296" style="45" customWidth="1"/>
    <col min="8962" max="8962" width="12.25" style="45" customWidth="1"/>
    <col min="8963" max="8963" width="12" style="45" customWidth="1"/>
    <col min="8964" max="8964" width="10.75" style="45" customWidth="1"/>
    <col min="8965" max="8965" width="19.1296296296296" style="45" customWidth="1"/>
    <col min="8966" max="8966" width="21.5" style="45" customWidth="1"/>
    <col min="8967" max="9216" width="9.12962962962963" style="45"/>
    <col min="9217" max="9217" width="29.6296296296296" style="45" customWidth="1"/>
    <col min="9218" max="9218" width="12.25" style="45" customWidth="1"/>
    <col min="9219" max="9219" width="12" style="45" customWidth="1"/>
    <col min="9220" max="9220" width="10.75" style="45" customWidth="1"/>
    <col min="9221" max="9221" width="19.1296296296296" style="45" customWidth="1"/>
    <col min="9222" max="9222" width="21.5" style="45" customWidth="1"/>
    <col min="9223" max="9472" width="9.12962962962963" style="45"/>
    <col min="9473" max="9473" width="29.6296296296296" style="45" customWidth="1"/>
    <col min="9474" max="9474" width="12.25" style="45" customWidth="1"/>
    <col min="9475" max="9475" width="12" style="45" customWidth="1"/>
    <col min="9476" max="9476" width="10.75" style="45" customWidth="1"/>
    <col min="9477" max="9477" width="19.1296296296296" style="45" customWidth="1"/>
    <col min="9478" max="9478" width="21.5" style="45" customWidth="1"/>
    <col min="9479" max="9728" width="9.12962962962963" style="45"/>
    <col min="9729" max="9729" width="29.6296296296296" style="45" customWidth="1"/>
    <col min="9730" max="9730" width="12.25" style="45" customWidth="1"/>
    <col min="9731" max="9731" width="12" style="45" customWidth="1"/>
    <col min="9732" max="9732" width="10.75" style="45" customWidth="1"/>
    <col min="9733" max="9733" width="19.1296296296296" style="45" customWidth="1"/>
    <col min="9734" max="9734" width="21.5" style="45" customWidth="1"/>
    <col min="9735" max="9984" width="9.12962962962963" style="45"/>
    <col min="9985" max="9985" width="29.6296296296296" style="45" customWidth="1"/>
    <col min="9986" max="9986" width="12.25" style="45" customWidth="1"/>
    <col min="9987" max="9987" width="12" style="45" customWidth="1"/>
    <col min="9988" max="9988" width="10.75" style="45" customWidth="1"/>
    <col min="9989" max="9989" width="19.1296296296296" style="45" customWidth="1"/>
    <col min="9990" max="9990" width="21.5" style="45" customWidth="1"/>
    <col min="9991" max="10240" width="9.12962962962963" style="45"/>
    <col min="10241" max="10241" width="29.6296296296296" style="45" customWidth="1"/>
    <col min="10242" max="10242" width="12.25" style="45" customWidth="1"/>
    <col min="10243" max="10243" width="12" style="45" customWidth="1"/>
    <col min="10244" max="10244" width="10.75" style="45" customWidth="1"/>
    <col min="10245" max="10245" width="19.1296296296296" style="45" customWidth="1"/>
    <col min="10246" max="10246" width="21.5" style="45" customWidth="1"/>
    <col min="10247" max="10496" width="9.12962962962963" style="45"/>
    <col min="10497" max="10497" width="29.6296296296296" style="45" customWidth="1"/>
    <col min="10498" max="10498" width="12.25" style="45" customWidth="1"/>
    <col min="10499" max="10499" width="12" style="45" customWidth="1"/>
    <col min="10500" max="10500" width="10.75" style="45" customWidth="1"/>
    <col min="10501" max="10501" width="19.1296296296296" style="45" customWidth="1"/>
    <col min="10502" max="10502" width="21.5" style="45" customWidth="1"/>
    <col min="10503" max="10752" width="9.12962962962963" style="45"/>
    <col min="10753" max="10753" width="29.6296296296296" style="45" customWidth="1"/>
    <col min="10754" max="10754" width="12.25" style="45" customWidth="1"/>
    <col min="10755" max="10755" width="12" style="45" customWidth="1"/>
    <col min="10756" max="10756" width="10.75" style="45" customWidth="1"/>
    <col min="10757" max="10757" width="19.1296296296296" style="45" customWidth="1"/>
    <col min="10758" max="10758" width="21.5" style="45" customWidth="1"/>
    <col min="10759" max="11008" width="9.12962962962963" style="45"/>
    <col min="11009" max="11009" width="29.6296296296296" style="45" customWidth="1"/>
    <col min="11010" max="11010" width="12.25" style="45" customWidth="1"/>
    <col min="11011" max="11011" width="12" style="45" customWidth="1"/>
    <col min="11012" max="11012" width="10.75" style="45" customWidth="1"/>
    <col min="11013" max="11013" width="19.1296296296296" style="45" customWidth="1"/>
    <col min="11014" max="11014" width="21.5" style="45" customWidth="1"/>
    <col min="11015" max="11264" width="9.12962962962963" style="45"/>
    <col min="11265" max="11265" width="29.6296296296296" style="45" customWidth="1"/>
    <col min="11266" max="11266" width="12.25" style="45" customWidth="1"/>
    <col min="11267" max="11267" width="12" style="45" customWidth="1"/>
    <col min="11268" max="11268" width="10.75" style="45" customWidth="1"/>
    <col min="11269" max="11269" width="19.1296296296296" style="45" customWidth="1"/>
    <col min="11270" max="11270" width="21.5" style="45" customWidth="1"/>
    <col min="11271" max="11520" width="9.12962962962963" style="45"/>
    <col min="11521" max="11521" width="29.6296296296296" style="45" customWidth="1"/>
    <col min="11522" max="11522" width="12.25" style="45" customWidth="1"/>
    <col min="11523" max="11523" width="12" style="45" customWidth="1"/>
    <col min="11524" max="11524" width="10.75" style="45" customWidth="1"/>
    <col min="11525" max="11525" width="19.1296296296296" style="45" customWidth="1"/>
    <col min="11526" max="11526" width="21.5" style="45" customWidth="1"/>
    <col min="11527" max="11776" width="9.12962962962963" style="45"/>
    <col min="11777" max="11777" width="29.6296296296296" style="45" customWidth="1"/>
    <col min="11778" max="11778" width="12.25" style="45" customWidth="1"/>
    <col min="11779" max="11779" width="12" style="45" customWidth="1"/>
    <col min="11780" max="11780" width="10.75" style="45" customWidth="1"/>
    <col min="11781" max="11781" width="19.1296296296296" style="45" customWidth="1"/>
    <col min="11782" max="11782" width="21.5" style="45" customWidth="1"/>
    <col min="11783" max="12032" width="9.12962962962963" style="45"/>
    <col min="12033" max="12033" width="29.6296296296296" style="45" customWidth="1"/>
    <col min="12034" max="12034" width="12.25" style="45" customWidth="1"/>
    <col min="12035" max="12035" width="12" style="45" customWidth="1"/>
    <col min="12036" max="12036" width="10.75" style="45" customWidth="1"/>
    <col min="12037" max="12037" width="19.1296296296296" style="45" customWidth="1"/>
    <col min="12038" max="12038" width="21.5" style="45" customWidth="1"/>
    <col min="12039" max="12288" width="9.12962962962963" style="45"/>
    <col min="12289" max="12289" width="29.6296296296296" style="45" customWidth="1"/>
    <col min="12290" max="12290" width="12.25" style="45" customWidth="1"/>
    <col min="12291" max="12291" width="12" style="45" customWidth="1"/>
    <col min="12292" max="12292" width="10.75" style="45" customWidth="1"/>
    <col min="12293" max="12293" width="19.1296296296296" style="45" customWidth="1"/>
    <col min="12294" max="12294" width="21.5" style="45" customWidth="1"/>
    <col min="12295" max="12544" width="9.12962962962963" style="45"/>
    <col min="12545" max="12545" width="29.6296296296296" style="45" customWidth="1"/>
    <col min="12546" max="12546" width="12.25" style="45" customWidth="1"/>
    <col min="12547" max="12547" width="12" style="45" customWidth="1"/>
    <col min="12548" max="12548" width="10.75" style="45" customWidth="1"/>
    <col min="12549" max="12549" width="19.1296296296296" style="45" customWidth="1"/>
    <col min="12550" max="12550" width="21.5" style="45" customWidth="1"/>
    <col min="12551" max="12800" width="9.12962962962963" style="45"/>
    <col min="12801" max="12801" width="29.6296296296296" style="45" customWidth="1"/>
    <col min="12802" max="12802" width="12.25" style="45" customWidth="1"/>
    <col min="12803" max="12803" width="12" style="45" customWidth="1"/>
    <col min="12804" max="12804" width="10.75" style="45" customWidth="1"/>
    <col min="12805" max="12805" width="19.1296296296296" style="45" customWidth="1"/>
    <col min="12806" max="12806" width="21.5" style="45" customWidth="1"/>
    <col min="12807" max="13056" width="9.12962962962963" style="45"/>
    <col min="13057" max="13057" width="29.6296296296296" style="45" customWidth="1"/>
    <col min="13058" max="13058" width="12.25" style="45" customWidth="1"/>
    <col min="13059" max="13059" width="12" style="45" customWidth="1"/>
    <col min="13060" max="13060" width="10.75" style="45" customWidth="1"/>
    <col min="13061" max="13061" width="19.1296296296296" style="45" customWidth="1"/>
    <col min="13062" max="13062" width="21.5" style="45" customWidth="1"/>
    <col min="13063" max="13312" width="9.12962962962963" style="45"/>
    <col min="13313" max="13313" width="29.6296296296296" style="45" customWidth="1"/>
    <col min="13314" max="13314" width="12.25" style="45" customWidth="1"/>
    <col min="13315" max="13315" width="12" style="45" customWidth="1"/>
    <col min="13316" max="13316" width="10.75" style="45" customWidth="1"/>
    <col min="13317" max="13317" width="19.1296296296296" style="45" customWidth="1"/>
    <col min="13318" max="13318" width="21.5" style="45" customWidth="1"/>
    <col min="13319" max="13568" width="9.12962962962963" style="45"/>
    <col min="13569" max="13569" width="29.6296296296296" style="45" customWidth="1"/>
    <col min="13570" max="13570" width="12.25" style="45" customWidth="1"/>
    <col min="13571" max="13571" width="12" style="45" customWidth="1"/>
    <col min="13572" max="13572" width="10.75" style="45" customWidth="1"/>
    <col min="13573" max="13573" width="19.1296296296296" style="45" customWidth="1"/>
    <col min="13574" max="13574" width="21.5" style="45" customWidth="1"/>
    <col min="13575" max="13824" width="9.12962962962963" style="45"/>
    <col min="13825" max="13825" width="29.6296296296296" style="45" customWidth="1"/>
    <col min="13826" max="13826" width="12.25" style="45" customWidth="1"/>
    <col min="13827" max="13827" width="12" style="45" customWidth="1"/>
    <col min="13828" max="13828" width="10.75" style="45" customWidth="1"/>
    <col min="13829" max="13829" width="19.1296296296296" style="45" customWidth="1"/>
    <col min="13830" max="13830" width="21.5" style="45" customWidth="1"/>
    <col min="13831" max="14080" width="9.12962962962963" style="45"/>
    <col min="14081" max="14081" width="29.6296296296296" style="45" customWidth="1"/>
    <col min="14082" max="14082" width="12.25" style="45" customWidth="1"/>
    <col min="14083" max="14083" width="12" style="45" customWidth="1"/>
    <col min="14084" max="14084" width="10.75" style="45" customWidth="1"/>
    <col min="14085" max="14085" width="19.1296296296296" style="45" customWidth="1"/>
    <col min="14086" max="14086" width="21.5" style="45" customWidth="1"/>
    <col min="14087" max="14336" width="9.12962962962963" style="45"/>
    <col min="14337" max="14337" width="29.6296296296296" style="45" customWidth="1"/>
    <col min="14338" max="14338" width="12.25" style="45" customWidth="1"/>
    <col min="14339" max="14339" width="12" style="45" customWidth="1"/>
    <col min="14340" max="14340" width="10.75" style="45" customWidth="1"/>
    <col min="14341" max="14341" width="19.1296296296296" style="45" customWidth="1"/>
    <col min="14342" max="14342" width="21.5" style="45" customWidth="1"/>
    <col min="14343" max="14592" width="9.12962962962963" style="45"/>
    <col min="14593" max="14593" width="29.6296296296296" style="45" customWidth="1"/>
    <col min="14594" max="14594" width="12.25" style="45" customWidth="1"/>
    <col min="14595" max="14595" width="12" style="45" customWidth="1"/>
    <col min="14596" max="14596" width="10.75" style="45" customWidth="1"/>
    <col min="14597" max="14597" width="19.1296296296296" style="45" customWidth="1"/>
    <col min="14598" max="14598" width="21.5" style="45" customWidth="1"/>
    <col min="14599" max="14848" width="9.12962962962963" style="45"/>
    <col min="14849" max="14849" width="29.6296296296296" style="45" customWidth="1"/>
    <col min="14850" max="14850" width="12.25" style="45" customWidth="1"/>
    <col min="14851" max="14851" width="12" style="45" customWidth="1"/>
    <col min="14852" max="14852" width="10.75" style="45" customWidth="1"/>
    <col min="14853" max="14853" width="19.1296296296296" style="45" customWidth="1"/>
    <col min="14854" max="14854" width="21.5" style="45" customWidth="1"/>
    <col min="14855" max="15104" width="9.12962962962963" style="45"/>
    <col min="15105" max="15105" width="29.6296296296296" style="45" customWidth="1"/>
    <col min="15106" max="15106" width="12.25" style="45" customWidth="1"/>
    <col min="15107" max="15107" width="12" style="45" customWidth="1"/>
    <col min="15108" max="15108" width="10.75" style="45" customWidth="1"/>
    <col min="15109" max="15109" width="19.1296296296296" style="45" customWidth="1"/>
    <col min="15110" max="15110" width="21.5" style="45" customWidth="1"/>
    <col min="15111" max="15360" width="9.12962962962963" style="45"/>
    <col min="15361" max="15361" width="29.6296296296296" style="45" customWidth="1"/>
    <col min="15362" max="15362" width="12.25" style="45" customWidth="1"/>
    <col min="15363" max="15363" width="12" style="45" customWidth="1"/>
    <col min="15364" max="15364" width="10.75" style="45" customWidth="1"/>
    <col min="15365" max="15365" width="19.1296296296296" style="45" customWidth="1"/>
    <col min="15366" max="15366" width="21.5" style="45" customWidth="1"/>
    <col min="15367" max="15616" width="9.12962962962963" style="45"/>
    <col min="15617" max="15617" width="29.6296296296296" style="45" customWidth="1"/>
    <col min="15618" max="15618" width="12.25" style="45" customWidth="1"/>
    <col min="15619" max="15619" width="12" style="45" customWidth="1"/>
    <col min="15620" max="15620" width="10.75" style="45" customWidth="1"/>
    <col min="15621" max="15621" width="19.1296296296296" style="45" customWidth="1"/>
    <col min="15622" max="15622" width="21.5" style="45" customWidth="1"/>
    <col min="15623" max="15872" width="9.12962962962963" style="45"/>
    <col min="15873" max="15873" width="29.6296296296296" style="45" customWidth="1"/>
    <col min="15874" max="15874" width="12.25" style="45" customWidth="1"/>
    <col min="15875" max="15875" width="12" style="45" customWidth="1"/>
    <col min="15876" max="15876" width="10.75" style="45" customWidth="1"/>
    <col min="15877" max="15877" width="19.1296296296296" style="45" customWidth="1"/>
    <col min="15878" max="15878" width="21.5" style="45" customWidth="1"/>
    <col min="15879" max="16128" width="9.12962962962963" style="45"/>
    <col min="16129" max="16129" width="29.6296296296296" style="45" customWidth="1"/>
    <col min="16130" max="16130" width="12.25" style="45" customWidth="1"/>
    <col min="16131" max="16131" width="12" style="45" customWidth="1"/>
    <col min="16132" max="16132" width="10.75" style="45" customWidth="1"/>
    <col min="16133" max="16133" width="19.1296296296296" style="45" customWidth="1"/>
    <col min="16134" max="16134" width="21.5" style="45" customWidth="1"/>
    <col min="16135" max="16384" width="9.12962962962963" style="45"/>
  </cols>
  <sheetData>
    <row r="1" ht="19.5" customHeight="1" spans="2:2">
      <c r="B1" s="61"/>
    </row>
    <row r="2" ht="33" customHeight="1" spans="1:5">
      <c r="A2" s="141" t="s">
        <v>22</v>
      </c>
      <c r="B2" s="141"/>
      <c r="C2" s="141"/>
      <c r="D2" s="141"/>
      <c r="E2" s="141"/>
    </row>
    <row r="3" ht="19.5" customHeight="1" spans="2:5">
      <c r="B3" s="142"/>
      <c r="D3" s="143"/>
      <c r="E3" s="144" t="s">
        <v>52</v>
      </c>
    </row>
    <row r="4" ht="36" customHeight="1" spans="1:5">
      <c r="A4" s="145" t="s">
        <v>91</v>
      </c>
      <c r="B4" s="145" t="s">
        <v>1591</v>
      </c>
      <c r="C4" s="109" t="s">
        <v>54</v>
      </c>
      <c r="D4" s="109" t="s">
        <v>55</v>
      </c>
      <c r="E4" s="116" t="s">
        <v>56</v>
      </c>
    </row>
    <row r="5" ht="18" customHeight="1" spans="1:5">
      <c r="A5" s="146"/>
      <c r="B5" s="147" t="s">
        <v>1592</v>
      </c>
      <c r="C5" s="148">
        <v>7478</v>
      </c>
      <c r="D5" s="149"/>
      <c r="E5" s="150"/>
    </row>
    <row r="6" ht="18" customHeight="1" spans="1:5">
      <c r="A6" s="146">
        <v>1100404</v>
      </c>
      <c r="B6" s="146" t="s">
        <v>1593</v>
      </c>
      <c r="C6" s="148"/>
      <c r="D6" s="149"/>
      <c r="E6" s="150"/>
    </row>
    <row r="7" ht="18" customHeight="1" spans="1:5">
      <c r="A7" s="146">
        <v>1100405</v>
      </c>
      <c r="B7" s="146" t="s">
        <v>1594</v>
      </c>
      <c r="C7" s="148">
        <v>88</v>
      </c>
      <c r="D7" s="149"/>
      <c r="E7" s="150"/>
    </row>
    <row r="8" ht="18" customHeight="1" spans="1:5">
      <c r="A8" s="146">
        <v>1100406</v>
      </c>
      <c r="B8" s="146" t="s">
        <v>1595</v>
      </c>
      <c r="C8" s="148"/>
      <c r="D8" s="149"/>
      <c r="E8" s="150"/>
    </row>
    <row r="9" ht="18" customHeight="1" spans="1:5">
      <c r="A9" s="146">
        <v>1100407</v>
      </c>
      <c r="B9" s="146" t="s">
        <v>1596</v>
      </c>
      <c r="C9" s="148"/>
      <c r="D9" s="149"/>
      <c r="E9" s="150"/>
    </row>
    <row r="10" ht="18" customHeight="1" spans="1:5">
      <c r="A10" s="146">
        <v>1100408</v>
      </c>
      <c r="B10" s="146" t="s">
        <v>1597</v>
      </c>
      <c r="C10" s="148"/>
      <c r="D10" s="151"/>
      <c r="E10" s="150"/>
    </row>
    <row r="11" ht="18" customHeight="1" spans="1:5">
      <c r="A11" s="146">
        <v>1100409</v>
      </c>
      <c r="B11" s="146" t="s">
        <v>1598</v>
      </c>
      <c r="C11" s="152">
        <v>931</v>
      </c>
      <c r="D11" s="152"/>
      <c r="E11" s="68"/>
    </row>
    <row r="12" ht="18" customHeight="1" spans="1:5">
      <c r="A12" s="146">
        <v>1100410</v>
      </c>
      <c r="B12" s="146" t="s">
        <v>1599</v>
      </c>
      <c r="C12" s="152"/>
      <c r="D12" s="153"/>
      <c r="E12" s="68"/>
    </row>
    <row r="13" ht="18" customHeight="1" spans="1:5">
      <c r="A13" s="146">
        <v>1100411</v>
      </c>
      <c r="B13" s="146" t="s">
        <v>1600</v>
      </c>
      <c r="C13" s="152"/>
      <c r="D13" s="152"/>
      <c r="E13" s="68"/>
    </row>
    <row r="14" ht="18" customHeight="1" spans="1:5">
      <c r="A14" s="146">
        <v>1100412</v>
      </c>
      <c r="B14" s="146" t="s">
        <v>1601</v>
      </c>
      <c r="C14" s="152"/>
      <c r="D14" s="152"/>
      <c r="E14" s="68"/>
    </row>
    <row r="15" ht="18" customHeight="1" spans="1:5">
      <c r="A15" s="146">
        <v>1100413</v>
      </c>
      <c r="B15" s="146" t="s">
        <v>1602</v>
      </c>
      <c r="C15" s="152">
        <v>5069</v>
      </c>
      <c r="D15" s="152"/>
      <c r="E15" s="68"/>
    </row>
    <row r="16" ht="18" customHeight="1" spans="1:5">
      <c r="A16" s="146">
        <v>1100499</v>
      </c>
      <c r="B16" s="146" t="s">
        <v>1603</v>
      </c>
      <c r="C16" s="152">
        <v>1390</v>
      </c>
      <c r="D16" s="152"/>
      <c r="E16" s="68"/>
    </row>
  </sheetData>
  <mergeCells count="1">
    <mergeCell ref="A2:E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0"/>
  <sheetViews>
    <sheetView workbookViewId="0">
      <selection activeCell="A10" sqref="A10"/>
    </sheetView>
  </sheetViews>
  <sheetFormatPr defaultColWidth="6.75" defaultRowHeight="10.8"/>
  <cols>
    <col min="1" max="1" width="46.6296296296296" style="45" customWidth="1"/>
    <col min="2" max="3" width="22.3796296296296" style="45" customWidth="1"/>
    <col min="4" max="4" width="24.75" style="45" customWidth="1"/>
    <col min="5" max="7" width="9" style="45" customWidth="1"/>
    <col min="8" max="8" width="5.62962962962963" style="45" customWidth="1"/>
    <col min="9" max="9" width="0.75" style="45" customWidth="1"/>
    <col min="10" max="10" width="10.1296296296296" style="45" customWidth="1"/>
    <col min="11" max="11" width="5.87962962962963" style="45" customWidth="1"/>
    <col min="12" max="16384" width="6.75" style="45"/>
  </cols>
  <sheetData>
    <row r="1" ht="19.5" customHeight="1" spans="1:1">
      <c r="A1" s="61"/>
    </row>
    <row r="2" ht="33" customHeight="1" spans="1:254">
      <c r="A2" s="127" t="s">
        <v>24</v>
      </c>
      <c r="B2" s="127"/>
      <c r="C2" s="127"/>
      <c r="D2" s="127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  <c r="IT2" s="128"/>
    </row>
    <row r="3" ht="19.5" customHeight="1" spans="1:254">
      <c r="A3" s="129"/>
      <c r="B3" s="130"/>
      <c r="C3" s="130"/>
      <c r="D3" s="131" t="s">
        <v>52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</row>
    <row r="4" ht="36" customHeight="1" spans="1:254">
      <c r="A4" s="116" t="s">
        <v>1468</v>
      </c>
      <c r="B4" s="116" t="s">
        <v>54</v>
      </c>
      <c r="C4" s="116" t="s">
        <v>55</v>
      </c>
      <c r="D4" s="116" t="s">
        <v>56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40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</row>
    <row r="5" ht="19.5" customHeight="1" spans="1:4">
      <c r="A5" s="133" t="s">
        <v>1604</v>
      </c>
      <c r="B5" s="134"/>
      <c r="C5" s="134"/>
      <c r="D5" s="135"/>
    </row>
    <row r="6" ht="19.5" customHeight="1" spans="1:4">
      <c r="A6" s="133" t="s">
        <v>1604</v>
      </c>
      <c r="B6" s="134"/>
      <c r="C6" s="134"/>
      <c r="D6" s="135"/>
    </row>
    <row r="7" ht="19.5" customHeight="1" spans="1:4">
      <c r="A7" s="133" t="s">
        <v>1604</v>
      </c>
      <c r="B7" s="134"/>
      <c r="C7" s="134"/>
      <c r="D7" s="135"/>
    </row>
    <row r="8" ht="19.5" customHeight="1" spans="1:4">
      <c r="A8" s="136" t="s">
        <v>1440</v>
      </c>
      <c r="B8" s="137"/>
      <c r="C8" s="137"/>
      <c r="D8" s="137"/>
    </row>
    <row r="9" ht="19.5" customHeight="1" spans="1:254">
      <c r="A9" s="116" t="s">
        <v>1466</v>
      </c>
      <c r="B9" s="138"/>
      <c r="C9" s="138"/>
      <c r="D9" s="138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40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  <c r="IT9" s="132"/>
    </row>
    <row r="10" ht="29.1" customHeight="1" spans="1:1">
      <c r="A10" s="139" t="s">
        <v>1464</v>
      </c>
    </row>
  </sheetData>
  <mergeCells count="1">
    <mergeCell ref="A2:D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C13" sqref="C13"/>
    </sheetView>
  </sheetViews>
  <sheetFormatPr defaultColWidth="6.75" defaultRowHeight="10.8" outlineLevelCol="3"/>
  <cols>
    <col min="1" max="1" width="40.3796296296296" style="45" customWidth="1"/>
    <col min="2" max="3" width="22.3796296296296" style="45" customWidth="1"/>
    <col min="4" max="4" width="24.75" style="45" customWidth="1"/>
    <col min="5" max="199" width="7" style="45"/>
    <col min="200" max="200" width="37.1296296296296" style="45" customWidth="1"/>
    <col min="201" max="201" width="12.1296296296296" style="45" customWidth="1"/>
    <col min="202" max="202" width="11.3796296296296" style="45" customWidth="1"/>
    <col min="203" max="203" width="10.8796296296296" style="45" customWidth="1"/>
    <col min="204" max="259" width="6.75" style="45" hidden="1" customWidth="1"/>
    <col min="260" max="455" width="7" style="45"/>
    <col min="456" max="456" width="37.1296296296296" style="45" customWidth="1"/>
    <col min="457" max="457" width="12.1296296296296" style="45" customWidth="1"/>
    <col min="458" max="458" width="11.3796296296296" style="45" customWidth="1"/>
    <col min="459" max="459" width="10.8796296296296" style="45" customWidth="1"/>
    <col min="460" max="515" width="6.75" style="45" hidden="1" customWidth="1"/>
    <col min="516" max="711" width="7" style="45"/>
    <col min="712" max="712" width="37.1296296296296" style="45" customWidth="1"/>
    <col min="713" max="713" width="12.1296296296296" style="45" customWidth="1"/>
    <col min="714" max="714" width="11.3796296296296" style="45" customWidth="1"/>
    <col min="715" max="715" width="10.8796296296296" style="45" customWidth="1"/>
    <col min="716" max="771" width="6.75" style="45" hidden="1" customWidth="1"/>
    <col min="772" max="967" width="7" style="45"/>
    <col min="968" max="968" width="37.1296296296296" style="45" customWidth="1"/>
    <col min="969" max="969" width="12.1296296296296" style="45" customWidth="1"/>
    <col min="970" max="970" width="11.3796296296296" style="45" customWidth="1"/>
    <col min="971" max="971" width="10.8796296296296" style="45" customWidth="1"/>
    <col min="972" max="1027" width="6.75" style="45" hidden="1" customWidth="1"/>
    <col min="1028" max="1223" width="7" style="45"/>
    <col min="1224" max="1224" width="37.1296296296296" style="45" customWidth="1"/>
    <col min="1225" max="1225" width="12.1296296296296" style="45" customWidth="1"/>
    <col min="1226" max="1226" width="11.3796296296296" style="45" customWidth="1"/>
    <col min="1227" max="1227" width="10.8796296296296" style="45" customWidth="1"/>
    <col min="1228" max="1283" width="6.75" style="45" hidden="1" customWidth="1"/>
    <col min="1284" max="1479" width="7" style="45"/>
    <col min="1480" max="1480" width="37.1296296296296" style="45" customWidth="1"/>
    <col min="1481" max="1481" width="12.1296296296296" style="45" customWidth="1"/>
    <col min="1482" max="1482" width="11.3796296296296" style="45" customWidth="1"/>
    <col min="1483" max="1483" width="10.8796296296296" style="45" customWidth="1"/>
    <col min="1484" max="1539" width="6.75" style="45" hidden="1" customWidth="1"/>
    <col min="1540" max="1735" width="7" style="45"/>
    <col min="1736" max="1736" width="37.1296296296296" style="45" customWidth="1"/>
    <col min="1737" max="1737" width="12.1296296296296" style="45" customWidth="1"/>
    <col min="1738" max="1738" width="11.3796296296296" style="45" customWidth="1"/>
    <col min="1739" max="1739" width="10.8796296296296" style="45" customWidth="1"/>
    <col min="1740" max="1795" width="6.75" style="45" hidden="1" customWidth="1"/>
    <col min="1796" max="1991" width="7" style="45"/>
    <col min="1992" max="1992" width="37.1296296296296" style="45" customWidth="1"/>
    <col min="1993" max="1993" width="12.1296296296296" style="45" customWidth="1"/>
    <col min="1994" max="1994" width="11.3796296296296" style="45" customWidth="1"/>
    <col min="1995" max="1995" width="10.8796296296296" style="45" customWidth="1"/>
    <col min="1996" max="2051" width="6.75" style="45" hidden="1" customWidth="1"/>
    <col min="2052" max="2247" width="7" style="45"/>
    <col min="2248" max="2248" width="37.1296296296296" style="45" customWidth="1"/>
    <col min="2249" max="2249" width="12.1296296296296" style="45" customWidth="1"/>
    <col min="2250" max="2250" width="11.3796296296296" style="45" customWidth="1"/>
    <col min="2251" max="2251" width="10.8796296296296" style="45" customWidth="1"/>
    <col min="2252" max="2307" width="6.75" style="45" hidden="1" customWidth="1"/>
    <col min="2308" max="2503" width="7" style="45"/>
    <col min="2504" max="2504" width="37.1296296296296" style="45" customWidth="1"/>
    <col min="2505" max="2505" width="12.1296296296296" style="45" customWidth="1"/>
    <col min="2506" max="2506" width="11.3796296296296" style="45" customWidth="1"/>
    <col min="2507" max="2507" width="10.8796296296296" style="45" customWidth="1"/>
    <col min="2508" max="2563" width="6.75" style="45" hidden="1" customWidth="1"/>
    <col min="2564" max="2759" width="7" style="45"/>
    <col min="2760" max="2760" width="37.1296296296296" style="45" customWidth="1"/>
    <col min="2761" max="2761" width="12.1296296296296" style="45" customWidth="1"/>
    <col min="2762" max="2762" width="11.3796296296296" style="45" customWidth="1"/>
    <col min="2763" max="2763" width="10.8796296296296" style="45" customWidth="1"/>
    <col min="2764" max="2819" width="6.75" style="45" hidden="1" customWidth="1"/>
    <col min="2820" max="3015" width="7" style="45"/>
    <col min="3016" max="3016" width="37.1296296296296" style="45" customWidth="1"/>
    <col min="3017" max="3017" width="12.1296296296296" style="45" customWidth="1"/>
    <col min="3018" max="3018" width="11.3796296296296" style="45" customWidth="1"/>
    <col min="3019" max="3019" width="10.8796296296296" style="45" customWidth="1"/>
    <col min="3020" max="3075" width="6.75" style="45" hidden="1" customWidth="1"/>
    <col min="3076" max="3271" width="7" style="45"/>
    <col min="3272" max="3272" width="37.1296296296296" style="45" customWidth="1"/>
    <col min="3273" max="3273" width="12.1296296296296" style="45" customWidth="1"/>
    <col min="3274" max="3274" width="11.3796296296296" style="45" customWidth="1"/>
    <col min="3275" max="3275" width="10.8796296296296" style="45" customWidth="1"/>
    <col min="3276" max="3331" width="6.75" style="45" hidden="1" customWidth="1"/>
    <col min="3332" max="3527" width="7" style="45"/>
    <col min="3528" max="3528" width="37.1296296296296" style="45" customWidth="1"/>
    <col min="3529" max="3529" width="12.1296296296296" style="45" customWidth="1"/>
    <col min="3530" max="3530" width="11.3796296296296" style="45" customWidth="1"/>
    <col min="3531" max="3531" width="10.8796296296296" style="45" customWidth="1"/>
    <col min="3532" max="3587" width="6.75" style="45" hidden="1" customWidth="1"/>
    <col min="3588" max="3783" width="7" style="45"/>
    <col min="3784" max="3784" width="37.1296296296296" style="45" customWidth="1"/>
    <col min="3785" max="3785" width="12.1296296296296" style="45" customWidth="1"/>
    <col min="3786" max="3786" width="11.3796296296296" style="45" customWidth="1"/>
    <col min="3787" max="3787" width="10.8796296296296" style="45" customWidth="1"/>
    <col min="3788" max="3843" width="6.75" style="45" hidden="1" customWidth="1"/>
    <col min="3844" max="4039" width="7" style="45"/>
    <col min="4040" max="4040" width="37.1296296296296" style="45" customWidth="1"/>
    <col min="4041" max="4041" width="12.1296296296296" style="45" customWidth="1"/>
    <col min="4042" max="4042" width="11.3796296296296" style="45" customWidth="1"/>
    <col min="4043" max="4043" width="10.8796296296296" style="45" customWidth="1"/>
    <col min="4044" max="4099" width="6.75" style="45" hidden="1" customWidth="1"/>
    <col min="4100" max="4295" width="7" style="45"/>
    <col min="4296" max="4296" width="37.1296296296296" style="45" customWidth="1"/>
    <col min="4297" max="4297" width="12.1296296296296" style="45" customWidth="1"/>
    <col min="4298" max="4298" width="11.3796296296296" style="45" customWidth="1"/>
    <col min="4299" max="4299" width="10.8796296296296" style="45" customWidth="1"/>
    <col min="4300" max="4355" width="6.75" style="45" hidden="1" customWidth="1"/>
    <col min="4356" max="4551" width="7" style="45"/>
    <col min="4552" max="4552" width="37.1296296296296" style="45" customWidth="1"/>
    <col min="4553" max="4553" width="12.1296296296296" style="45" customWidth="1"/>
    <col min="4554" max="4554" width="11.3796296296296" style="45" customWidth="1"/>
    <col min="4555" max="4555" width="10.8796296296296" style="45" customWidth="1"/>
    <col min="4556" max="4611" width="6.75" style="45" hidden="1" customWidth="1"/>
    <col min="4612" max="4807" width="7" style="45"/>
    <col min="4808" max="4808" width="37.1296296296296" style="45" customWidth="1"/>
    <col min="4809" max="4809" width="12.1296296296296" style="45" customWidth="1"/>
    <col min="4810" max="4810" width="11.3796296296296" style="45" customWidth="1"/>
    <col min="4811" max="4811" width="10.8796296296296" style="45" customWidth="1"/>
    <col min="4812" max="4867" width="6.75" style="45" hidden="1" customWidth="1"/>
    <col min="4868" max="5063" width="7" style="45"/>
    <col min="5064" max="5064" width="37.1296296296296" style="45" customWidth="1"/>
    <col min="5065" max="5065" width="12.1296296296296" style="45" customWidth="1"/>
    <col min="5066" max="5066" width="11.3796296296296" style="45" customWidth="1"/>
    <col min="5067" max="5067" width="10.8796296296296" style="45" customWidth="1"/>
    <col min="5068" max="5123" width="6.75" style="45" hidden="1" customWidth="1"/>
    <col min="5124" max="5319" width="7" style="45"/>
    <col min="5320" max="5320" width="37.1296296296296" style="45" customWidth="1"/>
    <col min="5321" max="5321" width="12.1296296296296" style="45" customWidth="1"/>
    <col min="5322" max="5322" width="11.3796296296296" style="45" customWidth="1"/>
    <col min="5323" max="5323" width="10.8796296296296" style="45" customWidth="1"/>
    <col min="5324" max="5379" width="6.75" style="45" hidden="1" customWidth="1"/>
    <col min="5380" max="5575" width="7" style="45"/>
    <col min="5576" max="5576" width="37.1296296296296" style="45" customWidth="1"/>
    <col min="5577" max="5577" width="12.1296296296296" style="45" customWidth="1"/>
    <col min="5578" max="5578" width="11.3796296296296" style="45" customWidth="1"/>
    <col min="5579" max="5579" width="10.8796296296296" style="45" customWidth="1"/>
    <col min="5580" max="5635" width="6.75" style="45" hidden="1" customWidth="1"/>
    <col min="5636" max="5831" width="7" style="45"/>
    <col min="5832" max="5832" width="37.1296296296296" style="45" customWidth="1"/>
    <col min="5833" max="5833" width="12.1296296296296" style="45" customWidth="1"/>
    <col min="5834" max="5834" width="11.3796296296296" style="45" customWidth="1"/>
    <col min="5835" max="5835" width="10.8796296296296" style="45" customWidth="1"/>
    <col min="5836" max="5891" width="6.75" style="45" hidden="1" customWidth="1"/>
    <col min="5892" max="6087" width="7" style="45"/>
    <col min="6088" max="6088" width="37.1296296296296" style="45" customWidth="1"/>
    <col min="6089" max="6089" width="12.1296296296296" style="45" customWidth="1"/>
    <col min="6090" max="6090" width="11.3796296296296" style="45" customWidth="1"/>
    <col min="6091" max="6091" width="10.8796296296296" style="45" customWidth="1"/>
    <col min="6092" max="6147" width="6.75" style="45" hidden="1" customWidth="1"/>
    <col min="6148" max="6343" width="7" style="45"/>
    <col min="6344" max="6344" width="37.1296296296296" style="45" customWidth="1"/>
    <col min="6345" max="6345" width="12.1296296296296" style="45" customWidth="1"/>
    <col min="6346" max="6346" width="11.3796296296296" style="45" customWidth="1"/>
    <col min="6347" max="6347" width="10.8796296296296" style="45" customWidth="1"/>
    <col min="6348" max="6403" width="6.75" style="45" hidden="1" customWidth="1"/>
    <col min="6404" max="6599" width="7" style="45"/>
    <col min="6600" max="6600" width="37.1296296296296" style="45" customWidth="1"/>
    <col min="6601" max="6601" width="12.1296296296296" style="45" customWidth="1"/>
    <col min="6602" max="6602" width="11.3796296296296" style="45" customWidth="1"/>
    <col min="6603" max="6603" width="10.8796296296296" style="45" customWidth="1"/>
    <col min="6604" max="6659" width="6.75" style="45" hidden="1" customWidth="1"/>
    <col min="6660" max="6855" width="7" style="45"/>
    <col min="6856" max="6856" width="37.1296296296296" style="45" customWidth="1"/>
    <col min="6857" max="6857" width="12.1296296296296" style="45" customWidth="1"/>
    <col min="6858" max="6858" width="11.3796296296296" style="45" customWidth="1"/>
    <col min="6859" max="6859" width="10.8796296296296" style="45" customWidth="1"/>
    <col min="6860" max="6915" width="6.75" style="45" hidden="1" customWidth="1"/>
    <col min="6916" max="7111" width="7" style="45"/>
    <col min="7112" max="7112" width="37.1296296296296" style="45" customWidth="1"/>
    <col min="7113" max="7113" width="12.1296296296296" style="45" customWidth="1"/>
    <col min="7114" max="7114" width="11.3796296296296" style="45" customWidth="1"/>
    <col min="7115" max="7115" width="10.8796296296296" style="45" customWidth="1"/>
    <col min="7116" max="7171" width="6.75" style="45" hidden="1" customWidth="1"/>
    <col min="7172" max="7367" width="7" style="45"/>
    <col min="7368" max="7368" width="37.1296296296296" style="45" customWidth="1"/>
    <col min="7369" max="7369" width="12.1296296296296" style="45" customWidth="1"/>
    <col min="7370" max="7370" width="11.3796296296296" style="45" customWidth="1"/>
    <col min="7371" max="7371" width="10.8796296296296" style="45" customWidth="1"/>
    <col min="7372" max="7427" width="6.75" style="45" hidden="1" customWidth="1"/>
    <col min="7428" max="7623" width="7" style="45"/>
    <col min="7624" max="7624" width="37.1296296296296" style="45" customWidth="1"/>
    <col min="7625" max="7625" width="12.1296296296296" style="45" customWidth="1"/>
    <col min="7626" max="7626" width="11.3796296296296" style="45" customWidth="1"/>
    <col min="7627" max="7627" width="10.8796296296296" style="45" customWidth="1"/>
    <col min="7628" max="7683" width="6.75" style="45" hidden="1" customWidth="1"/>
    <col min="7684" max="7879" width="7" style="45"/>
    <col min="7880" max="7880" width="37.1296296296296" style="45" customWidth="1"/>
    <col min="7881" max="7881" width="12.1296296296296" style="45" customWidth="1"/>
    <col min="7882" max="7882" width="11.3796296296296" style="45" customWidth="1"/>
    <col min="7883" max="7883" width="10.8796296296296" style="45" customWidth="1"/>
    <col min="7884" max="7939" width="6.75" style="45" hidden="1" customWidth="1"/>
    <col min="7940" max="8135" width="7" style="45"/>
    <col min="8136" max="8136" width="37.1296296296296" style="45" customWidth="1"/>
    <col min="8137" max="8137" width="12.1296296296296" style="45" customWidth="1"/>
    <col min="8138" max="8138" width="11.3796296296296" style="45" customWidth="1"/>
    <col min="8139" max="8139" width="10.8796296296296" style="45" customWidth="1"/>
    <col min="8140" max="8195" width="6.75" style="45" hidden="1" customWidth="1"/>
    <col min="8196" max="8391" width="7" style="45"/>
    <col min="8392" max="8392" width="37.1296296296296" style="45" customWidth="1"/>
    <col min="8393" max="8393" width="12.1296296296296" style="45" customWidth="1"/>
    <col min="8394" max="8394" width="11.3796296296296" style="45" customWidth="1"/>
    <col min="8395" max="8395" width="10.8796296296296" style="45" customWidth="1"/>
    <col min="8396" max="8451" width="6.75" style="45" hidden="1" customWidth="1"/>
    <col min="8452" max="8647" width="7" style="45"/>
    <col min="8648" max="8648" width="37.1296296296296" style="45" customWidth="1"/>
    <col min="8649" max="8649" width="12.1296296296296" style="45" customWidth="1"/>
    <col min="8650" max="8650" width="11.3796296296296" style="45" customWidth="1"/>
    <col min="8651" max="8651" width="10.8796296296296" style="45" customWidth="1"/>
    <col min="8652" max="8707" width="6.75" style="45" hidden="1" customWidth="1"/>
    <col min="8708" max="8903" width="7" style="45"/>
    <col min="8904" max="8904" width="37.1296296296296" style="45" customWidth="1"/>
    <col min="8905" max="8905" width="12.1296296296296" style="45" customWidth="1"/>
    <col min="8906" max="8906" width="11.3796296296296" style="45" customWidth="1"/>
    <col min="8907" max="8907" width="10.8796296296296" style="45" customWidth="1"/>
    <col min="8908" max="8963" width="6.75" style="45" hidden="1" customWidth="1"/>
    <col min="8964" max="9159" width="7" style="45"/>
    <col min="9160" max="9160" width="37.1296296296296" style="45" customWidth="1"/>
    <col min="9161" max="9161" width="12.1296296296296" style="45" customWidth="1"/>
    <col min="9162" max="9162" width="11.3796296296296" style="45" customWidth="1"/>
    <col min="9163" max="9163" width="10.8796296296296" style="45" customWidth="1"/>
    <col min="9164" max="9219" width="6.75" style="45" hidden="1" customWidth="1"/>
    <col min="9220" max="9415" width="7" style="45"/>
    <col min="9416" max="9416" width="37.1296296296296" style="45" customWidth="1"/>
    <col min="9417" max="9417" width="12.1296296296296" style="45" customWidth="1"/>
    <col min="9418" max="9418" width="11.3796296296296" style="45" customWidth="1"/>
    <col min="9419" max="9419" width="10.8796296296296" style="45" customWidth="1"/>
    <col min="9420" max="9475" width="6.75" style="45" hidden="1" customWidth="1"/>
    <col min="9476" max="9671" width="7" style="45"/>
    <col min="9672" max="9672" width="37.1296296296296" style="45" customWidth="1"/>
    <col min="9673" max="9673" width="12.1296296296296" style="45" customWidth="1"/>
    <col min="9674" max="9674" width="11.3796296296296" style="45" customWidth="1"/>
    <col min="9675" max="9675" width="10.8796296296296" style="45" customWidth="1"/>
    <col min="9676" max="9731" width="6.75" style="45" hidden="1" customWidth="1"/>
    <col min="9732" max="9927" width="7" style="45"/>
    <col min="9928" max="9928" width="37.1296296296296" style="45" customWidth="1"/>
    <col min="9929" max="9929" width="12.1296296296296" style="45" customWidth="1"/>
    <col min="9930" max="9930" width="11.3796296296296" style="45" customWidth="1"/>
    <col min="9931" max="9931" width="10.8796296296296" style="45" customWidth="1"/>
    <col min="9932" max="9987" width="6.75" style="45" hidden="1" customWidth="1"/>
    <col min="9988" max="10183" width="7" style="45"/>
    <col min="10184" max="10184" width="37.1296296296296" style="45" customWidth="1"/>
    <col min="10185" max="10185" width="12.1296296296296" style="45" customWidth="1"/>
    <col min="10186" max="10186" width="11.3796296296296" style="45" customWidth="1"/>
    <col min="10187" max="10187" width="10.8796296296296" style="45" customWidth="1"/>
    <col min="10188" max="10243" width="6.75" style="45" hidden="1" customWidth="1"/>
    <col min="10244" max="10439" width="7" style="45"/>
    <col min="10440" max="10440" width="37.1296296296296" style="45" customWidth="1"/>
    <col min="10441" max="10441" width="12.1296296296296" style="45" customWidth="1"/>
    <col min="10442" max="10442" width="11.3796296296296" style="45" customWidth="1"/>
    <col min="10443" max="10443" width="10.8796296296296" style="45" customWidth="1"/>
    <col min="10444" max="10499" width="6.75" style="45" hidden="1" customWidth="1"/>
    <col min="10500" max="10695" width="7" style="45"/>
    <col min="10696" max="10696" width="37.1296296296296" style="45" customWidth="1"/>
    <col min="10697" max="10697" width="12.1296296296296" style="45" customWidth="1"/>
    <col min="10698" max="10698" width="11.3796296296296" style="45" customWidth="1"/>
    <col min="10699" max="10699" width="10.8796296296296" style="45" customWidth="1"/>
    <col min="10700" max="10755" width="6.75" style="45" hidden="1" customWidth="1"/>
    <col min="10756" max="10951" width="7" style="45"/>
    <col min="10952" max="10952" width="37.1296296296296" style="45" customWidth="1"/>
    <col min="10953" max="10953" width="12.1296296296296" style="45" customWidth="1"/>
    <col min="10954" max="10954" width="11.3796296296296" style="45" customWidth="1"/>
    <col min="10955" max="10955" width="10.8796296296296" style="45" customWidth="1"/>
    <col min="10956" max="11011" width="6.75" style="45" hidden="1" customWidth="1"/>
    <col min="11012" max="11207" width="7" style="45"/>
    <col min="11208" max="11208" width="37.1296296296296" style="45" customWidth="1"/>
    <col min="11209" max="11209" width="12.1296296296296" style="45" customWidth="1"/>
    <col min="11210" max="11210" width="11.3796296296296" style="45" customWidth="1"/>
    <col min="11211" max="11211" width="10.8796296296296" style="45" customWidth="1"/>
    <col min="11212" max="11267" width="6.75" style="45" hidden="1" customWidth="1"/>
    <col min="11268" max="11463" width="7" style="45"/>
    <col min="11464" max="11464" width="37.1296296296296" style="45" customWidth="1"/>
    <col min="11465" max="11465" width="12.1296296296296" style="45" customWidth="1"/>
    <col min="11466" max="11466" width="11.3796296296296" style="45" customWidth="1"/>
    <col min="11467" max="11467" width="10.8796296296296" style="45" customWidth="1"/>
    <col min="11468" max="11523" width="6.75" style="45" hidden="1" customWidth="1"/>
    <col min="11524" max="11719" width="7" style="45"/>
    <col min="11720" max="11720" width="37.1296296296296" style="45" customWidth="1"/>
    <col min="11721" max="11721" width="12.1296296296296" style="45" customWidth="1"/>
    <col min="11722" max="11722" width="11.3796296296296" style="45" customWidth="1"/>
    <col min="11723" max="11723" width="10.8796296296296" style="45" customWidth="1"/>
    <col min="11724" max="11779" width="6.75" style="45" hidden="1" customWidth="1"/>
    <col min="11780" max="11975" width="7" style="45"/>
    <col min="11976" max="11976" width="37.1296296296296" style="45" customWidth="1"/>
    <col min="11977" max="11977" width="12.1296296296296" style="45" customWidth="1"/>
    <col min="11978" max="11978" width="11.3796296296296" style="45" customWidth="1"/>
    <col min="11979" max="11979" width="10.8796296296296" style="45" customWidth="1"/>
    <col min="11980" max="12035" width="6.75" style="45" hidden="1" customWidth="1"/>
    <col min="12036" max="12231" width="7" style="45"/>
    <col min="12232" max="12232" width="37.1296296296296" style="45" customWidth="1"/>
    <col min="12233" max="12233" width="12.1296296296296" style="45" customWidth="1"/>
    <col min="12234" max="12234" width="11.3796296296296" style="45" customWidth="1"/>
    <col min="12235" max="12235" width="10.8796296296296" style="45" customWidth="1"/>
    <col min="12236" max="12291" width="6.75" style="45" hidden="1" customWidth="1"/>
    <col min="12292" max="12487" width="7" style="45"/>
    <col min="12488" max="12488" width="37.1296296296296" style="45" customWidth="1"/>
    <col min="12489" max="12489" width="12.1296296296296" style="45" customWidth="1"/>
    <col min="12490" max="12490" width="11.3796296296296" style="45" customWidth="1"/>
    <col min="12491" max="12491" width="10.8796296296296" style="45" customWidth="1"/>
    <col min="12492" max="12547" width="6.75" style="45" hidden="1" customWidth="1"/>
    <col min="12548" max="12743" width="7" style="45"/>
    <col min="12744" max="12744" width="37.1296296296296" style="45" customWidth="1"/>
    <col min="12745" max="12745" width="12.1296296296296" style="45" customWidth="1"/>
    <col min="12746" max="12746" width="11.3796296296296" style="45" customWidth="1"/>
    <col min="12747" max="12747" width="10.8796296296296" style="45" customWidth="1"/>
    <col min="12748" max="12803" width="6.75" style="45" hidden="1" customWidth="1"/>
    <col min="12804" max="12999" width="7" style="45"/>
    <col min="13000" max="13000" width="37.1296296296296" style="45" customWidth="1"/>
    <col min="13001" max="13001" width="12.1296296296296" style="45" customWidth="1"/>
    <col min="13002" max="13002" width="11.3796296296296" style="45" customWidth="1"/>
    <col min="13003" max="13003" width="10.8796296296296" style="45" customWidth="1"/>
    <col min="13004" max="13059" width="6.75" style="45" hidden="1" customWidth="1"/>
    <col min="13060" max="13255" width="7" style="45"/>
    <col min="13256" max="13256" width="37.1296296296296" style="45" customWidth="1"/>
    <col min="13257" max="13257" width="12.1296296296296" style="45" customWidth="1"/>
    <col min="13258" max="13258" width="11.3796296296296" style="45" customWidth="1"/>
    <col min="13259" max="13259" width="10.8796296296296" style="45" customWidth="1"/>
    <col min="13260" max="13315" width="6.75" style="45" hidden="1" customWidth="1"/>
    <col min="13316" max="13511" width="7" style="45"/>
    <col min="13512" max="13512" width="37.1296296296296" style="45" customWidth="1"/>
    <col min="13513" max="13513" width="12.1296296296296" style="45" customWidth="1"/>
    <col min="13514" max="13514" width="11.3796296296296" style="45" customWidth="1"/>
    <col min="13515" max="13515" width="10.8796296296296" style="45" customWidth="1"/>
    <col min="13516" max="13571" width="6.75" style="45" hidden="1" customWidth="1"/>
    <col min="13572" max="13767" width="7" style="45"/>
    <col min="13768" max="13768" width="37.1296296296296" style="45" customWidth="1"/>
    <col min="13769" max="13769" width="12.1296296296296" style="45" customWidth="1"/>
    <col min="13770" max="13770" width="11.3796296296296" style="45" customWidth="1"/>
    <col min="13771" max="13771" width="10.8796296296296" style="45" customWidth="1"/>
    <col min="13772" max="13827" width="6.75" style="45" hidden="1" customWidth="1"/>
    <col min="13828" max="14023" width="7" style="45"/>
    <col min="14024" max="14024" width="37.1296296296296" style="45" customWidth="1"/>
    <col min="14025" max="14025" width="12.1296296296296" style="45" customWidth="1"/>
    <col min="14026" max="14026" width="11.3796296296296" style="45" customWidth="1"/>
    <col min="14027" max="14027" width="10.8796296296296" style="45" customWidth="1"/>
    <col min="14028" max="14083" width="6.75" style="45" hidden="1" customWidth="1"/>
    <col min="14084" max="14279" width="7" style="45"/>
    <col min="14280" max="14280" width="37.1296296296296" style="45" customWidth="1"/>
    <col min="14281" max="14281" width="12.1296296296296" style="45" customWidth="1"/>
    <col min="14282" max="14282" width="11.3796296296296" style="45" customWidth="1"/>
    <col min="14283" max="14283" width="10.8796296296296" style="45" customWidth="1"/>
    <col min="14284" max="14339" width="6.75" style="45" hidden="1" customWidth="1"/>
    <col min="14340" max="14535" width="7" style="45"/>
    <col min="14536" max="14536" width="37.1296296296296" style="45" customWidth="1"/>
    <col min="14537" max="14537" width="12.1296296296296" style="45" customWidth="1"/>
    <col min="14538" max="14538" width="11.3796296296296" style="45" customWidth="1"/>
    <col min="14539" max="14539" width="10.8796296296296" style="45" customWidth="1"/>
    <col min="14540" max="14595" width="6.75" style="45" hidden="1" customWidth="1"/>
    <col min="14596" max="14791" width="7" style="45"/>
    <col min="14792" max="14792" width="37.1296296296296" style="45" customWidth="1"/>
    <col min="14793" max="14793" width="12.1296296296296" style="45" customWidth="1"/>
    <col min="14794" max="14794" width="11.3796296296296" style="45" customWidth="1"/>
    <col min="14795" max="14795" width="10.8796296296296" style="45" customWidth="1"/>
    <col min="14796" max="14851" width="6.75" style="45" hidden="1" customWidth="1"/>
    <col min="14852" max="15047" width="7" style="45"/>
    <col min="15048" max="15048" width="37.1296296296296" style="45" customWidth="1"/>
    <col min="15049" max="15049" width="12.1296296296296" style="45" customWidth="1"/>
    <col min="15050" max="15050" width="11.3796296296296" style="45" customWidth="1"/>
    <col min="15051" max="15051" width="10.8796296296296" style="45" customWidth="1"/>
    <col min="15052" max="15107" width="6.75" style="45" hidden="1" customWidth="1"/>
    <col min="15108" max="15303" width="7" style="45"/>
    <col min="15304" max="15304" width="37.1296296296296" style="45" customWidth="1"/>
    <col min="15305" max="15305" width="12.1296296296296" style="45" customWidth="1"/>
    <col min="15306" max="15306" width="11.3796296296296" style="45" customWidth="1"/>
    <col min="15307" max="15307" width="10.8796296296296" style="45" customWidth="1"/>
    <col min="15308" max="15363" width="6.75" style="45" hidden="1" customWidth="1"/>
    <col min="15364" max="15559" width="7" style="45"/>
    <col min="15560" max="15560" width="37.1296296296296" style="45" customWidth="1"/>
    <col min="15561" max="15561" width="12.1296296296296" style="45" customWidth="1"/>
    <col min="15562" max="15562" width="11.3796296296296" style="45" customWidth="1"/>
    <col min="15563" max="15563" width="10.8796296296296" style="45" customWidth="1"/>
    <col min="15564" max="15619" width="6.75" style="45" hidden="1" customWidth="1"/>
    <col min="15620" max="15815" width="7" style="45"/>
    <col min="15816" max="15816" width="37.1296296296296" style="45" customWidth="1"/>
    <col min="15817" max="15817" width="12.1296296296296" style="45" customWidth="1"/>
    <col min="15818" max="15818" width="11.3796296296296" style="45" customWidth="1"/>
    <col min="15819" max="15819" width="10.8796296296296" style="45" customWidth="1"/>
    <col min="15820" max="15875" width="6.75" style="45" hidden="1" customWidth="1"/>
    <col min="15876" max="16071" width="7" style="45"/>
    <col min="16072" max="16072" width="37.1296296296296" style="45" customWidth="1"/>
    <col min="16073" max="16073" width="12.1296296296296" style="45" customWidth="1"/>
    <col min="16074" max="16074" width="11.3796296296296" style="45" customWidth="1"/>
    <col min="16075" max="16075" width="10.8796296296296" style="45" customWidth="1"/>
    <col min="16076" max="16131" width="6.75" style="45" hidden="1" customWidth="1"/>
    <col min="16132" max="16384" width="7" style="45"/>
  </cols>
  <sheetData>
    <row r="1" ht="19.5" customHeight="1" spans="1:1">
      <c r="A1" s="61"/>
    </row>
    <row r="2" ht="30.75" customHeight="1" spans="1:4">
      <c r="A2" s="106" t="s">
        <v>26</v>
      </c>
      <c r="B2" s="106"/>
      <c r="C2" s="106"/>
      <c r="D2" s="106"/>
    </row>
    <row r="3" ht="19.5" customHeight="1" spans="4:4">
      <c r="D3" s="108" t="s">
        <v>1605</v>
      </c>
    </row>
    <row r="4" ht="36" customHeight="1" spans="1:4">
      <c r="A4" s="109" t="s">
        <v>1505</v>
      </c>
      <c r="B4" s="109" t="s">
        <v>54</v>
      </c>
      <c r="C4" s="109" t="s">
        <v>55</v>
      </c>
      <c r="D4" s="116" t="s">
        <v>56</v>
      </c>
    </row>
    <row r="5" ht="19.5" customHeight="1" spans="1:4">
      <c r="A5" s="122" t="s">
        <v>1606</v>
      </c>
      <c r="B5" s="114"/>
      <c r="C5" s="114"/>
      <c r="D5" s="123"/>
    </row>
    <row r="6" ht="19.5" customHeight="1" spans="1:4">
      <c r="A6" s="122" t="s">
        <v>1607</v>
      </c>
      <c r="B6" s="114"/>
      <c r="C6" s="114"/>
      <c r="D6" s="123"/>
    </row>
    <row r="7" ht="19.5" customHeight="1" spans="1:4">
      <c r="A7" s="122" t="s">
        <v>1608</v>
      </c>
      <c r="B7" s="114"/>
      <c r="C7" s="114"/>
      <c r="D7" s="123"/>
    </row>
    <row r="8" ht="19.5" customHeight="1" spans="1:4">
      <c r="A8" s="122" t="s">
        <v>1609</v>
      </c>
      <c r="B8" s="114"/>
      <c r="C8" s="114"/>
      <c r="D8" s="123"/>
    </row>
    <row r="9" ht="19.5" customHeight="1" spans="1:4">
      <c r="A9" s="122" t="s">
        <v>1610</v>
      </c>
      <c r="B9" s="114">
        <v>700</v>
      </c>
      <c r="C9" s="114">
        <v>700</v>
      </c>
      <c r="D9" s="123"/>
    </row>
    <row r="10" ht="19.5" customHeight="1" spans="1:4">
      <c r="A10" s="109" t="s">
        <v>78</v>
      </c>
      <c r="B10" s="114">
        <v>700</v>
      </c>
      <c r="C10" s="114">
        <v>700</v>
      </c>
      <c r="D10" s="123"/>
    </row>
    <row r="11" ht="19.5" customHeight="1" spans="1:4">
      <c r="A11" s="124" t="s">
        <v>80</v>
      </c>
      <c r="B11" s="125"/>
      <c r="C11" s="125"/>
      <c r="D11" s="123" t="e">
        <f>C11/B11</f>
        <v>#DIV/0!</v>
      </c>
    </row>
    <row r="12" ht="19.5" customHeight="1" spans="1:4">
      <c r="A12" s="126" t="s">
        <v>1611</v>
      </c>
      <c r="B12" s="114">
        <v>7</v>
      </c>
      <c r="C12" s="125"/>
      <c r="D12" s="123">
        <f t="shared" ref="D12:D15" si="0">C12/B12</f>
        <v>0</v>
      </c>
    </row>
    <row r="13" ht="19.5" customHeight="1" spans="1:4">
      <c r="A13" s="122" t="s">
        <v>1612</v>
      </c>
      <c r="B13" s="114"/>
      <c r="C13" s="114"/>
      <c r="D13" s="123"/>
    </row>
    <row r="14" ht="19.5" customHeight="1" spans="1:4">
      <c r="A14" s="122" t="s">
        <v>89</v>
      </c>
      <c r="B14" s="114">
        <v>613</v>
      </c>
      <c r="C14" s="114">
        <v>616</v>
      </c>
      <c r="D14" s="123">
        <f t="shared" si="0"/>
        <v>1.00489396411093</v>
      </c>
    </row>
    <row r="15" ht="19.5" customHeight="1" spans="1:4">
      <c r="A15" s="109" t="s">
        <v>90</v>
      </c>
      <c r="B15" s="114">
        <f>SUM(B10:B14)</f>
        <v>1320</v>
      </c>
      <c r="C15" s="114">
        <f>SUM(C10:C14)</f>
        <v>1316</v>
      </c>
      <c r="D15" s="123">
        <f t="shared" si="0"/>
        <v>0.996969696969697</v>
      </c>
    </row>
  </sheetData>
  <mergeCells count="1">
    <mergeCell ref="A2:D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E13" sqref="E13"/>
    </sheetView>
  </sheetViews>
  <sheetFormatPr defaultColWidth="6.75" defaultRowHeight="10.8" outlineLevelCol="4"/>
  <cols>
    <col min="1" max="1" width="10.1296296296296" style="105" customWidth="1"/>
    <col min="2" max="2" width="48.75" style="45" customWidth="1"/>
    <col min="3" max="4" width="22.3796296296296" style="45" customWidth="1"/>
    <col min="5" max="5" width="24.75" style="45" customWidth="1"/>
    <col min="6" max="144" width="7" style="45"/>
    <col min="145" max="145" width="35.8796296296296" style="45" customWidth="1"/>
    <col min="146" max="146" width="12" style="45" customWidth="1"/>
    <col min="147" max="147" width="12.25" style="45" customWidth="1"/>
    <col min="148" max="148" width="9.62962962962963" style="45" customWidth="1"/>
    <col min="149" max="254" width="6.75" style="45" hidden="1" customWidth="1"/>
    <col min="255" max="400" width="7" style="45"/>
    <col min="401" max="401" width="35.8796296296296" style="45" customWidth="1"/>
    <col min="402" max="402" width="12" style="45" customWidth="1"/>
    <col min="403" max="403" width="12.25" style="45" customWidth="1"/>
    <col min="404" max="404" width="9.62962962962963" style="45" customWidth="1"/>
    <col min="405" max="510" width="6.75" style="45" hidden="1" customWidth="1"/>
    <col min="511" max="656" width="7" style="45"/>
    <col min="657" max="657" width="35.8796296296296" style="45" customWidth="1"/>
    <col min="658" max="658" width="12" style="45" customWidth="1"/>
    <col min="659" max="659" width="12.25" style="45" customWidth="1"/>
    <col min="660" max="660" width="9.62962962962963" style="45" customWidth="1"/>
    <col min="661" max="766" width="6.75" style="45" hidden="1" customWidth="1"/>
    <col min="767" max="912" width="7" style="45"/>
    <col min="913" max="913" width="35.8796296296296" style="45" customWidth="1"/>
    <col min="914" max="914" width="12" style="45" customWidth="1"/>
    <col min="915" max="915" width="12.25" style="45" customWidth="1"/>
    <col min="916" max="916" width="9.62962962962963" style="45" customWidth="1"/>
    <col min="917" max="1022" width="6.75" style="45" hidden="1" customWidth="1"/>
    <col min="1023" max="1168" width="7" style="45"/>
    <col min="1169" max="1169" width="35.8796296296296" style="45" customWidth="1"/>
    <col min="1170" max="1170" width="12" style="45" customWidth="1"/>
    <col min="1171" max="1171" width="12.25" style="45" customWidth="1"/>
    <col min="1172" max="1172" width="9.62962962962963" style="45" customWidth="1"/>
    <col min="1173" max="1278" width="6.75" style="45" hidden="1" customWidth="1"/>
    <col min="1279" max="1424" width="7" style="45"/>
    <col min="1425" max="1425" width="35.8796296296296" style="45" customWidth="1"/>
    <col min="1426" max="1426" width="12" style="45" customWidth="1"/>
    <col min="1427" max="1427" width="12.25" style="45" customWidth="1"/>
    <col min="1428" max="1428" width="9.62962962962963" style="45" customWidth="1"/>
    <col min="1429" max="1534" width="6.75" style="45" hidden="1" customWidth="1"/>
    <col min="1535" max="1680" width="7" style="45"/>
    <col min="1681" max="1681" width="35.8796296296296" style="45" customWidth="1"/>
    <col min="1682" max="1682" width="12" style="45" customWidth="1"/>
    <col min="1683" max="1683" width="12.25" style="45" customWidth="1"/>
    <col min="1684" max="1684" width="9.62962962962963" style="45" customWidth="1"/>
    <col min="1685" max="1790" width="6.75" style="45" hidden="1" customWidth="1"/>
    <col min="1791" max="1936" width="7" style="45"/>
    <col min="1937" max="1937" width="35.8796296296296" style="45" customWidth="1"/>
    <col min="1938" max="1938" width="12" style="45" customWidth="1"/>
    <col min="1939" max="1939" width="12.25" style="45" customWidth="1"/>
    <col min="1940" max="1940" width="9.62962962962963" style="45" customWidth="1"/>
    <col min="1941" max="2046" width="6.75" style="45" hidden="1" customWidth="1"/>
    <col min="2047" max="2192" width="7" style="45"/>
    <col min="2193" max="2193" width="35.8796296296296" style="45" customWidth="1"/>
    <col min="2194" max="2194" width="12" style="45" customWidth="1"/>
    <col min="2195" max="2195" width="12.25" style="45" customWidth="1"/>
    <col min="2196" max="2196" width="9.62962962962963" style="45" customWidth="1"/>
    <col min="2197" max="2302" width="6.75" style="45" hidden="1" customWidth="1"/>
    <col min="2303" max="2448" width="7" style="45"/>
    <col min="2449" max="2449" width="35.8796296296296" style="45" customWidth="1"/>
    <col min="2450" max="2450" width="12" style="45" customWidth="1"/>
    <col min="2451" max="2451" width="12.25" style="45" customWidth="1"/>
    <col min="2452" max="2452" width="9.62962962962963" style="45" customWidth="1"/>
    <col min="2453" max="2558" width="6.75" style="45" hidden="1" customWidth="1"/>
    <col min="2559" max="2704" width="7" style="45"/>
    <col min="2705" max="2705" width="35.8796296296296" style="45" customWidth="1"/>
    <col min="2706" max="2706" width="12" style="45" customWidth="1"/>
    <col min="2707" max="2707" width="12.25" style="45" customWidth="1"/>
    <col min="2708" max="2708" width="9.62962962962963" style="45" customWidth="1"/>
    <col min="2709" max="2814" width="6.75" style="45" hidden="1" customWidth="1"/>
    <col min="2815" max="2960" width="7" style="45"/>
    <col min="2961" max="2961" width="35.8796296296296" style="45" customWidth="1"/>
    <col min="2962" max="2962" width="12" style="45" customWidth="1"/>
    <col min="2963" max="2963" width="12.25" style="45" customWidth="1"/>
    <col min="2964" max="2964" width="9.62962962962963" style="45" customWidth="1"/>
    <col min="2965" max="3070" width="6.75" style="45" hidden="1" customWidth="1"/>
    <col min="3071" max="3216" width="7" style="45"/>
    <col min="3217" max="3217" width="35.8796296296296" style="45" customWidth="1"/>
    <col min="3218" max="3218" width="12" style="45" customWidth="1"/>
    <col min="3219" max="3219" width="12.25" style="45" customWidth="1"/>
    <col min="3220" max="3220" width="9.62962962962963" style="45" customWidth="1"/>
    <col min="3221" max="3326" width="6.75" style="45" hidden="1" customWidth="1"/>
    <col min="3327" max="3472" width="7" style="45"/>
    <col min="3473" max="3473" width="35.8796296296296" style="45" customWidth="1"/>
    <col min="3474" max="3474" width="12" style="45" customWidth="1"/>
    <col min="3475" max="3475" width="12.25" style="45" customWidth="1"/>
    <col min="3476" max="3476" width="9.62962962962963" style="45" customWidth="1"/>
    <col min="3477" max="3582" width="6.75" style="45" hidden="1" customWidth="1"/>
    <col min="3583" max="3728" width="7" style="45"/>
    <col min="3729" max="3729" width="35.8796296296296" style="45" customWidth="1"/>
    <col min="3730" max="3730" width="12" style="45" customWidth="1"/>
    <col min="3731" max="3731" width="12.25" style="45" customWidth="1"/>
    <col min="3732" max="3732" width="9.62962962962963" style="45" customWidth="1"/>
    <col min="3733" max="3838" width="6.75" style="45" hidden="1" customWidth="1"/>
    <col min="3839" max="3984" width="7" style="45"/>
    <col min="3985" max="3985" width="35.8796296296296" style="45" customWidth="1"/>
    <col min="3986" max="3986" width="12" style="45" customWidth="1"/>
    <col min="3987" max="3987" width="12.25" style="45" customWidth="1"/>
    <col min="3988" max="3988" width="9.62962962962963" style="45" customWidth="1"/>
    <col min="3989" max="4094" width="6.75" style="45" hidden="1" customWidth="1"/>
    <col min="4095" max="4240" width="7" style="45"/>
    <col min="4241" max="4241" width="35.8796296296296" style="45" customWidth="1"/>
    <col min="4242" max="4242" width="12" style="45" customWidth="1"/>
    <col min="4243" max="4243" width="12.25" style="45" customWidth="1"/>
    <col min="4244" max="4244" width="9.62962962962963" style="45" customWidth="1"/>
    <col min="4245" max="4350" width="6.75" style="45" hidden="1" customWidth="1"/>
    <col min="4351" max="4496" width="7" style="45"/>
    <col min="4497" max="4497" width="35.8796296296296" style="45" customWidth="1"/>
    <col min="4498" max="4498" width="12" style="45" customWidth="1"/>
    <col min="4499" max="4499" width="12.25" style="45" customWidth="1"/>
    <col min="4500" max="4500" width="9.62962962962963" style="45" customWidth="1"/>
    <col min="4501" max="4606" width="6.75" style="45" hidden="1" customWidth="1"/>
    <col min="4607" max="4752" width="7" style="45"/>
    <col min="4753" max="4753" width="35.8796296296296" style="45" customWidth="1"/>
    <col min="4754" max="4754" width="12" style="45" customWidth="1"/>
    <col min="4755" max="4755" width="12.25" style="45" customWidth="1"/>
    <col min="4756" max="4756" width="9.62962962962963" style="45" customWidth="1"/>
    <col min="4757" max="4862" width="6.75" style="45" hidden="1" customWidth="1"/>
    <col min="4863" max="5008" width="7" style="45"/>
    <col min="5009" max="5009" width="35.8796296296296" style="45" customWidth="1"/>
    <col min="5010" max="5010" width="12" style="45" customWidth="1"/>
    <col min="5011" max="5011" width="12.25" style="45" customWidth="1"/>
    <col min="5012" max="5012" width="9.62962962962963" style="45" customWidth="1"/>
    <col min="5013" max="5118" width="6.75" style="45" hidden="1" customWidth="1"/>
    <col min="5119" max="5264" width="7" style="45"/>
    <col min="5265" max="5265" width="35.8796296296296" style="45" customWidth="1"/>
    <col min="5266" max="5266" width="12" style="45" customWidth="1"/>
    <col min="5267" max="5267" width="12.25" style="45" customWidth="1"/>
    <col min="5268" max="5268" width="9.62962962962963" style="45" customWidth="1"/>
    <col min="5269" max="5374" width="6.75" style="45" hidden="1" customWidth="1"/>
    <col min="5375" max="5520" width="7" style="45"/>
    <col min="5521" max="5521" width="35.8796296296296" style="45" customWidth="1"/>
    <col min="5522" max="5522" width="12" style="45" customWidth="1"/>
    <col min="5523" max="5523" width="12.25" style="45" customWidth="1"/>
    <col min="5524" max="5524" width="9.62962962962963" style="45" customWidth="1"/>
    <col min="5525" max="5630" width="6.75" style="45" hidden="1" customWidth="1"/>
    <col min="5631" max="5776" width="7" style="45"/>
    <col min="5777" max="5777" width="35.8796296296296" style="45" customWidth="1"/>
    <col min="5778" max="5778" width="12" style="45" customWidth="1"/>
    <col min="5779" max="5779" width="12.25" style="45" customWidth="1"/>
    <col min="5780" max="5780" width="9.62962962962963" style="45" customWidth="1"/>
    <col min="5781" max="5886" width="6.75" style="45" hidden="1" customWidth="1"/>
    <col min="5887" max="6032" width="7" style="45"/>
    <col min="6033" max="6033" width="35.8796296296296" style="45" customWidth="1"/>
    <col min="6034" max="6034" width="12" style="45" customWidth="1"/>
    <col min="6035" max="6035" width="12.25" style="45" customWidth="1"/>
    <col min="6036" max="6036" width="9.62962962962963" style="45" customWidth="1"/>
    <col min="6037" max="6142" width="6.75" style="45" hidden="1" customWidth="1"/>
    <col min="6143" max="6288" width="7" style="45"/>
    <col min="6289" max="6289" width="35.8796296296296" style="45" customWidth="1"/>
    <col min="6290" max="6290" width="12" style="45" customWidth="1"/>
    <col min="6291" max="6291" width="12.25" style="45" customWidth="1"/>
    <col min="6292" max="6292" width="9.62962962962963" style="45" customWidth="1"/>
    <col min="6293" max="6398" width="6.75" style="45" hidden="1" customWidth="1"/>
    <col min="6399" max="6544" width="7" style="45"/>
    <col min="6545" max="6545" width="35.8796296296296" style="45" customWidth="1"/>
    <col min="6546" max="6546" width="12" style="45" customWidth="1"/>
    <col min="6547" max="6547" width="12.25" style="45" customWidth="1"/>
    <col min="6548" max="6548" width="9.62962962962963" style="45" customWidth="1"/>
    <col min="6549" max="6654" width="6.75" style="45" hidden="1" customWidth="1"/>
    <col min="6655" max="6800" width="7" style="45"/>
    <col min="6801" max="6801" width="35.8796296296296" style="45" customWidth="1"/>
    <col min="6802" max="6802" width="12" style="45" customWidth="1"/>
    <col min="6803" max="6803" width="12.25" style="45" customWidth="1"/>
    <col min="6804" max="6804" width="9.62962962962963" style="45" customWidth="1"/>
    <col min="6805" max="6910" width="6.75" style="45" hidden="1" customWidth="1"/>
    <col min="6911" max="7056" width="7" style="45"/>
    <col min="7057" max="7057" width="35.8796296296296" style="45" customWidth="1"/>
    <col min="7058" max="7058" width="12" style="45" customWidth="1"/>
    <col min="7059" max="7059" width="12.25" style="45" customWidth="1"/>
    <col min="7060" max="7060" width="9.62962962962963" style="45" customWidth="1"/>
    <col min="7061" max="7166" width="6.75" style="45" hidden="1" customWidth="1"/>
    <col min="7167" max="7312" width="7" style="45"/>
    <col min="7313" max="7313" width="35.8796296296296" style="45" customWidth="1"/>
    <col min="7314" max="7314" width="12" style="45" customWidth="1"/>
    <col min="7315" max="7315" width="12.25" style="45" customWidth="1"/>
    <col min="7316" max="7316" width="9.62962962962963" style="45" customWidth="1"/>
    <col min="7317" max="7422" width="6.75" style="45" hidden="1" customWidth="1"/>
    <col min="7423" max="7568" width="7" style="45"/>
    <col min="7569" max="7569" width="35.8796296296296" style="45" customWidth="1"/>
    <col min="7570" max="7570" width="12" style="45" customWidth="1"/>
    <col min="7571" max="7571" width="12.25" style="45" customWidth="1"/>
    <col min="7572" max="7572" width="9.62962962962963" style="45" customWidth="1"/>
    <col min="7573" max="7678" width="6.75" style="45" hidden="1" customWidth="1"/>
    <col min="7679" max="7824" width="7" style="45"/>
    <col min="7825" max="7825" width="35.8796296296296" style="45" customWidth="1"/>
    <col min="7826" max="7826" width="12" style="45" customWidth="1"/>
    <col min="7827" max="7827" width="12.25" style="45" customWidth="1"/>
    <col min="7828" max="7828" width="9.62962962962963" style="45" customWidth="1"/>
    <col min="7829" max="7934" width="6.75" style="45" hidden="1" customWidth="1"/>
    <col min="7935" max="8080" width="7" style="45"/>
    <col min="8081" max="8081" width="35.8796296296296" style="45" customWidth="1"/>
    <col min="8082" max="8082" width="12" style="45" customWidth="1"/>
    <col min="8083" max="8083" width="12.25" style="45" customWidth="1"/>
    <col min="8084" max="8084" width="9.62962962962963" style="45" customWidth="1"/>
    <col min="8085" max="8190" width="6.75" style="45" hidden="1" customWidth="1"/>
    <col min="8191" max="8336" width="7" style="45"/>
    <col min="8337" max="8337" width="35.8796296296296" style="45" customWidth="1"/>
    <col min="8338" max="8338" width="12" style="45" customWidth="1"/>
    <col min="8339" max="8339" width="12.25" style="45" customWidth="1"/>
    <col min="8340" max="8340" width="9.62962962962963" style="45" customWidth="1"/>
    <col min="8341" max="8446" width="6.75" style="45" hidden="1" customWidth="1"/>
    <col min="8447" max="8592" width="7" style="45"/>
    <col min="8593" max="8593" width="35.8796296296296" style="45" customWidth="1"/>
    <col min="8594" max="8594" width="12" style="45" customWidth="1"/>
    <col min="8595" max="8595" width="12.25" style="45" customWidth="1"/>
    <col min="8596" max="8596" width="9.62962962962963" style="45" customWidth="1"/>
    <col min="8597" max="8702" width="6.75" style="45" hidden="1" customWidth="1"/>
    <col min="8703" max="8848" width="7" style="45"/>
    <col min="8849" max="8849" width="35.8796296296296" style="45" customWidth="1"/>
    <col min="8850" max="8850" width="12" style="45" customWidth="1"/>
    <col min="8851" max="8851" width="12.25" style="45" customWidth="1"/>
    <col min="8852" max="8852" width="9.62962962962963" style="45" customWidth="1"/>
    <col min="8853" max="8958" width="6.75" style="45" hidden="1" customWidth="1"/>
    <col min="8959" max="9104" width="7" style="45"/>
    <col min="9105" max="9105" width="35.8796296296296" style="45" customWidth="1"/>
    <col min="9106" max="9106" width="12" style="45" customWidth="1"/>
    <col min="9107" max="9107" width="12.25" style="45" customWidth="1"/>
    <col min="9108" max="9108" width="9.62962962962963" style="45" customWidth="1"/>
    <col min="9109" max="9214" width="6.75" style="45" hidden="1" customWidth="1"/>
    <col min="9215" max="9360" width="7" style="45"/>
    <col min="9361" max="9361" width="35.8796296296296" style="45" customWidth="1"/>
    <col min="9362" max="9362" width="12" style="45" customWidth="1"/>
    <col min="9363" max="9363" width="12.25" style="45" customWidth="1"/>
    <col min="9364" max="9364" width="9.62962962962963" style="45" customWidth="1"/>
    <col min="9365" max="9470" width="6.75" style="45" hidden="1" customWidth="1"/>
    <col min="9471" max="9616" width="7" style="45"/>
    <col min="9617" max="9617" width="35.8796296296296" style="45" customWidth="1"/>
    <col min="9618" max="9618" width="12" style="45" customWidth="1"/>
    <col min="9619" max="9619" width="12.25" style="45" customWidth="1"/>
    <col min="9620" max="9620" width="9.62962962962963" style="45" customWidth="1"/>
    <col min="9621" max="9726" width="6.75" style="45" hidden="1" customWidth="1"/>
    <col min="9727" max="9872" width="7" style="45"/>
    <col min="9873" max="9873" width="35.8796296296296" style="45" customWidth="1"/>
    <col min="9874" max="9874" width="12" style="45" customWidth="1"/>
    <col min="9875" max="9875" width="12.25" style="45" customWidth="1"/>
    <col min="9876" max="9876" width="9.62962962962963" style="45" customWidth="1"/>
    <col min="9877" max="9982" width="6.75" style="45" hidden="1" customWidth="1"/>
    <col min="9983" max="10128" width="7" style="45"/>
    <col min="10129" max="10129" width="35.8796296296296" style="45" customWidth="1"/>
    <col min="10130" max="10130" width="12" style="45" customWidth="1"/>
    <col min="10131" max="10131" width="12.25" style="45" customWidth="1"/>
    <col min="10132" max="10132" width="9.62962962962963" style="45" customWidth="1"/>
    <col min="10133" max="10238" width="6.75" style="45" hidden="1" customWidth="1"/>
    <col min="10239" max="10384" width="7" style="45"/>
    <col min="10385" max="10385" width="35.8796296296296" style="45" customWidth="1"/>
    <col min="10386" max="10386" width="12" style="45" customWidth="1"/>
    <col min="10387" max="10387" width="12.25" style="45" customWidth="1"/>
    <col min="10388" max="10388" width="9.62962962962963" style="45" customWidth="1"/>
    <col min="10389" max="10494" width="6.75" style="45" hidden="1" customWidth="1"/>
    <col min="10495" max="10640" width="7" style="45"/>
    <col min="10641" max="10641" width="35.8796296296296" style="45" customWidth="1"/>
    <col min="10642" max="10642" width="12" style="45" customWidth="1"/>
    <col min="10643" max="10643" width="12.25" style="45" customWidth="1"/>
    <col min="10644" max="10644" width="9.62962962962963" style="45" customWidth="1"/>
    <col min="10645" max="10750" width="6.75" style="45" hidden="1" customWidth="1"/>
    <col min="10751" max="10896" width="7" style="45"/>
    <col min="10897" max="10897" width="35.8796296296296" style="45" customWidth="1"/>
    <col min="10898" max="10898" width="12" style="45" customWidth="1"/>
    <col min="10899" max="10899" width="12.25" style="45" customWidth="1"/>
    <col min="10900" max="10900" width="9.62962962962963" style="45" customWidth="1"/>
    <col min="10901" max="11006" width="6.75" style="45" hidden="1" customWidth="1"/>
    <col min="11007" max="11152" width="7" style="45"/>
    <col min="11153" max="11153" width="35.8796296296296" style="45" customWidth="1"/>
    <col min="11154" max="11154" width="12" style="45" customWidth="1"/>
    <col min="11155" max="11155" width="12.25" style="45" customWidth="1"/>
    <col min="11156" max="11156" width="9.62962962962963" style="45" customWidth="1"/>
    <col min="11157" max="11262" width="6.75" style="45" hidden="1" customWidth="1"/>
    <col min="11263" max="11408" width="7" style="45"/>
    <col min="11409" max="11409" width="35.8796296296296" style="45" customWidth="1"/>
    <col min="11410" max="11410" width="12" style="45" customWidth="1"/>
    <col min="11411" max="11411" width="12.25" style="45" customWidth="1"/>
    <col min="11412" max="11412" width="9.62962962962963" style="45" customWidth="1"/>
    <col min="11413" max="11518" width="6.75" style="45" hidden="1" customWidth="1"/>
    <col min="11519" max="11664" width="7" style="45"/>
    <col min="11665" max="11665" width="35.8796296296296" style="45" customWidth="1"/>
    <col min="11666" max="11666" width="12" style="45" customWidth="1"/>
    <col min="11667" max="11667" width="12.25" style="45" customWidth="1"/>
    <col min="11668" max="11668" width="9.62962962962963" style="45" customWidth="1"/>
    <col min="11669" max="11774" width="6.75" style="45" hidden="1" customWidth="1"/>
    <col min="11775" max="11920" width="7" style="45"/>
    <col min="11921" max="11921" width="35.8796296296296" style="45" customWidth="1"/>
    <col min="11922" max="11922" width="12" style="45" customWidth="1"/>
    <col min="11923" max="11923" width="12.25" style="45" customWidth="1"/>
    <col min="11924" max="11924" width="9.62962962962963" style="45" customWidth="1"/>
    <col min="11925" max="12030" width="6.75" style="45" hidden="1" customWidth="1"/>
    <col min="12031" max="12176" width="7" style="45"/>
    <col min="12177" max="12177" width="35.8796296296296" style="45" customWidth="1"/>
    <col min="12178" max="12178" width="12" style="45" customWidth="1"/>
    <col min="12179" max="12179" width="12.25" style="45" customWidth="1"/>
    <col min="12180" max="12180" width="9.62962962962963" style="45" customWidth="1"/>
    <col min="12181" max="12286" width="6.75" style="45" hidden="1" customWidth="1"/>
    <col min="12287" max="12432" width="7" style="45"/>
    <col min="12433" max="12433" width="35.8796296296296" style="45" customWidth="1"/>
    <col min="12434" max="12434" width="12" style="45" customWidth="1"/>
    <col min="12435" max="12435" width="12.25" style="45" customWidth="1"/>
    <col min="12436" max="12436" width="9.62962962962963" style="45" customWidth="1"/>
    <col min="12437" max="12542" width="6.75" style="45" hidden="1" customWidth="1"/>
    <col min="12543" max="12688" width="7" style="45"/>
    <col min="12689" max="12689" width="35.8796296296296" style="45" customWidth="1"/>
    <col min="12690" max="12690" width="12" style="45" customWidth="1"/>
    <col min="12691" max="12691" width="12.25" style="45" customWidth="1"/>
    <col min="12692" max="12692" width="9.62962962962963" style="45" customWidth="1"/>
    <col min="12693" max="12798" width="6.75" style="45" hidden="1" customWidth="1"/>
    <col min="12799" max="12944" width="7" style="45"/>
    <col min="12945" max="12945" width="35.8796296296296" style="45" customWidth="1"/>
    <col min="12946" max="12946" width="12" style="45" customWidth="1"/>
    <col min="12947" max="12947" width="12.25" style="45" customWidth="1"/>
    <col min="12948" max="12948" width="9.62962962962963" style="45" customWidth="1"/>
    <col min="12949" max="13054" width="6.75" style="45" hidden="1" customWidth="1"/>
    <col min="13055" max="13200" width="7" style="45"/>
    <col min="13201" max="13201" width="35.8796296296296" style="45" customWidth="1"/>
    <col min="13202" max="13202" width="12" style="45" customWidth="1"/>
    <col min="13203" max="13203" width="12.25" style="45" customWidth="1"/>
    <col min="13204" max="13204" width="9.62962962962963" style="45" customWidth="1"/>
    <col min="13205" max="13310" width="6.75" style="45" hidden="1" customWidth="1"/>
    <col min="13311" max="13456" width="7" style="45"/>
    <col min="13457" max="13457" width="35.8796296296296" style="45" customWidth="1"/>
    <col min="13458" max="13458" width="12" style="45" customWidth="1"/>
    <col min="13459" max="13459" width="12.25" style="45" customWidth="1"/>
    <col min="13460" max="13460" width="9.62962962962963" style="45" customWidth="1"/>
    <col min="13461" max="13566" width="6.75" style="45" hidden="1" customWidth="1"/>
    <col min="13567" max="13712" width="7" style="45"/>
    <col min="13713" max="13713" width="35.8796296296296" style="45" customWidth="1"/>
    <col min="13714" max="13714" width="12" style="45" customWidth="1"/>
    <col min="13715" max="13715" width="12.25" style="45" customWidth="1"/>
    <col min="13716" max="13716" width="9.62962962962963" style="45" customWidth="1"/>
    <col min="13717" max="13822" width="6.75" style="45" hidden="1" customWidth="1"/>
    <col min="13823" max="13968" width="7" style="45"/>
    <col min="13969" max="13969" width="35.8796296296296" style="45" customWidth="1"/>
    <col min="13970" max="13970" width="12" style="45" customWidth="1"/>
    <col min="13971" max="13971" width="12.25" style="45" customWidth="1"/>
    <col min="13972" max="13972" width="9.62962962962963" style="45" customWidth="1"/>
    <col min="13973" max="14078" width="6.75" style="45" hidden="1" customWidth="1"/>
    <col min="14079" max="14224" width="7" style="45"/>
    <col min="14225" max="14225" width="35.8796296296296" style="45" customWidth="1"/>
    <col min="14226" max="14226" width="12" style="45" customWidth="1"/>
    <col min="14227" max="14227" width="12.25" style="45" customWidth="1"/>
    <col min="14228" max="14228" width="9.62962962962963" style="45" customWidth="1"/>
    <col min="14229" max="14334" width="6.75" style="45" hidden="1" customWidth="1"/>
    <col min="14335" max="14480" width="7" style="45"/>
    <col min="14481" max="14481" width="35.8796296296296" style="45" customWidth="1"/>
    <col min="14482" max="14482" width="12" style="45" customWidth="1"/>
    <col min="14483" max="14483" width="12.25" style="45" customWidth="1"/>
    <col min="14484" max="14484" width="9.62962962962963" style="45" customWidth="1"/>
    <col min="14485" max="14590" width="6.75" style="45" hidden="1" customWidth="1"/>
    <col min="14591" max="14736" width="7" style="45"/>
    <col min="14737" max="14737" width="35.8796296296296" style="45" customWidth="1"/>
    <col min="14738" max="14738" width="12" style="45" customWidth="1"/>
    <col min="14739" max="14739" width="12.25" style="45" customWidth="1"/>
    <col min="14740" max="14740" width="9.62962962962963" style="45" customWidth="1"/>
    <col min="14741" max="14846" width="6.75" style="45" hidden="1" customWidth="1"/>
    <col min="14847" max="14992" width="7" style="45"/>
    <col min="14993" max="14993" width="35.8796296296296" style="45" customWidth="1"/>
    <col min="14994" max="14994" width="12" style="45" customWidth="1"/>
    <col min="14995" max="14995" width="12.25" style="45" customWidth="1"/>
    <col min="14996" max="14996" width="9.62962962962963" style="45" customWidth="1"/>
    <col min="14997" max="15102" width="6.75" style="45" hidden="1" customWidth="1"/>
    <col min="15103" max="15248" width="7" style="45"/>
    <col min="15249" max="15249" width="35.8796296296296" style="45" customWidth="1"/>
    <col min="15250" max="15250" width="12" style="45" customWidth="1"/>
    <col min="15251" max="15251" width="12.25" style="45" customWidth="1"/>
    <col min="15252" max="15252" width="9.62962962962963" style="45" customWidth="1"/>
    <col min="15253" max="15358" width="6.75" style="45" hidden="1" customWidth="1"/>
    <col min="15359" max="15504" width="7" style="45"/>
    <col min="15505" max="15505" width="35.8796296296296" style="45" customWidth="1"/>
    <col min="15506" max="15506" width="12" style="45" customWidth="1"/>
    <col min="15507" max="15507" width="12.25" style="45" customWidth="1"/>
    <col min="15508" max="15508" width="9.62962962962963" style="45" customWidth="1"/>
    <col min="15509" max="15614" width="6.75" style="45" hidden="1" customWidth="1"/>
    <col min="15615" max="15760" width="7" style="45"/>
    <col min="15761" max="15761" width="35.8796296296296" style="45" customWidth="1"/>
    <col min="15762" max="15762" width="12" style="45" customWidth="1"/>
    <col min="15763" max="15763" width="12.25" style="45" customWidth="1"/>
    <col min="15764" max="15764" width="9.62962962962963" style="45" customWidth="1"/>
    <col min="15765" max="15870" width="6.75" style="45" hidden="1" customWidth="1"/>
    <col min="15871" max="16016" width="7" style="45"/>
    <col min="16017" max="16017" width="35.8796296296296" style="45" customWidth="1"/>
    <col min="16018" max="16018" width="12" style="45" customWidth="1"/>
    <col min="16019" max="16019" width="12.25" style="45" customWidth="1"/>
    <col min="16020" max="16020" width="9.62962962962963" style="45" customWidth="1"/>
    <col min="16021" max="16126" width="6.75" style="45" hidden="1" customWidth="1"/>
    <col min="16127" max="16384" width="7" style="45"/>
  </cols>
  <sheetData>
    <row r="1" ht="19.5" customHeight="1" spans="2:2">
      <c r="B1" s="61"/>
    </row>
    <row r="2" ht="28.5" customHeight="1" spans="1:5">
      <c r="A2" s="106" t="s">
        <v>28</v>
      </c>
      <c r="B2" s="106"/>
      <c r="C2" s="106"/>
      <c r="D2" s="106"/>
      <c r="E2" s="106"/>
    </row>
    <row r="3" ht="19.5" customHeight="1" spans="2:5">
      <c r="B3" s="107"/>
      <c r="E3" s="108" t="s">
        <v>52</v>
      </c>
    </row>
    <row r="4" ht="36" customHeight="1" spans="1:5">
      <c r="A4" s="109" t="s">
        <v>91</v>
      </c>
      <c r="B4" s="109" t="s">
        <v>1613</v>
      </c>
      <c r="C4" s="109" t="s">
        <v>54</v>
      </c>
      <c r="D4" s="109" t="s">
        <v>55</v>
      </c>
      <c r="E4" s="116" t="s">
        <v>56</v>
      </c>
    </row>
    <row r="5" ht="18" customHeight="1" spans="1:5">
      <c r="A5" s="110">
        <v>20804</v>
      </c>
      <c r="B5" s="111" t="s">
        <v>1614</v>
      </c>
      <c r="C5" s="112"/>
      <c r="D5" s="112"/>
      <c r="E5" s="117"/>
    </row>
    <row r="6" ht="18" customHeight="1" spans="1:5">
      <c r="A6" s="110">
        <v>2080451</v>
      </c>
      <c r="B6" s="111" t="s">
        <v>1615</v>
      </c>
      <c r="C6" s="112"/>
      <c r="D6" s="112"/>
      <c r="E6" s="117"/>
    </row>
    <row r="7" ht="18" customHeight="1" spans="1:5">
      <c r="A7" s="110">
        <v>22301</v>
      </c>
      <c r="B7" s="111" t="s">
        <v>1616</v>
      </c>
      <c r="C7" s="112">
        <v>4</v>
      </c>
      <c r="D7" s="112"/>
      <c r="E7" s="117">
        <f>D7/C7</f>
        <v>0</v>
      </c>
    </row>
    <row r="8" ht="18" customHeight="1" spans="1:5">
      <c r="A8" s="110">
        <v>2230101</v>
      </c>
      <c r="B8" s="111" t="s">
        <v>1617</v>
      </c>
      <c r="C8" s="112"/>
      <c r="D8" s="112"/>
      <c r="E8" s="117"/>
    </row>
    <row r="9" ht="18" customHeight="1" spans="1:5">
      <c r="A9" s="110">
        <v>2230102</v>
      </c>
      <c r="B9" s="111" t="s">
        <v>1618</v>
      </c>
      <c r="C9" s="112"/>
      <c r="D9" s="112"/>
      <c r="E9" s="117"/>
    </row>
    <row r="10" ht="18" customHeight="1" spans="1:5">
      <c r="A10" s="110">
        <v>2230105</v>
      </c>
      <c r="B10" s="111" t="s">
        <v>1619</v>
      </c>
      <c r="C10" s="112">
        <v>4</v>
      </c>
      <c r="D10" s="112"/>
      <c r="E10" s="117"/>
    </row>
    <row r="11" ht="18" customHeight="1" spans="1:5">
      <c r="A11" s="110">
        <v>2230199</v>
      </c>
      <c r="B11" s="111" t="s">
        <v>1620</v>
      </c>
      <c r="C11" s="112"/>
      <c r="D11" s="112"/>
      <c r="E11" s="117"/>
    </row>
    <row r="12" ht="18" customHeight="1" spans="1:5">
      <c r="A12" s="110">
        <v>22302</v>
      </c>
      <c r="B12" s="113" t="s">
        <v>1621</v>
      </c>
      <c r="C12" s="112"/>
      <c r="D12" s="112"/>
      <c r="E12" s="117"/>
    </row>
    <row r="13" ht="18" customHeight="1" spans="1:5">
      <c r="A13" s="110">
        <v>2230201</v>
      </c>
      <c r="B13" s="113" t="s">
        <v>1622</v>
      </c>
      <c r="C13" s="112"/>
      <c r="D13" s="112"/>
      <c r="E13" s="117"/>
    </row>
    <row r="14" ht="18" customHeight="1" spans="1:5">
      <c r="A14" s="110">
        <v>2230208</v>
      </c>
      <c r="B14" s="113" t="s">
        <v>1623</v>
      </c>
      <c r="C14" s="112"/>
      <c r="D14" s="112"/>
      <c r="E14" s="117"/>
    </row>
    <row r="15" ht="15.75" customHeight="1" spans="1:5">
      <c r="A15" s="110">
        <v>22303</v>
      </c>
      <c r="B15" s="113" t="s">
        <v>1624</v>
      </c>
      <c r="C15" s="112"/>
      <c r="D15" s="112"/>
      <c r="E15" s="117"/>
    </row>
    <row r="16" ht="15.75" customHeight="1" spans="1:5">
      <c r="A16" s="110">
        <v>2230301</v>
      </c>
      <c r="B16" s="113" t="s">
        <v>1625</v>
      </c>
      <c r="C16" s="112"/>
      <c r="D16" s="112"/>
      <c r="E16" s="117"/>
    </row>
    <row r="17" ht="15.75" customHeight="1" spans="1:5">
      <c r="A17" s="110">
        <v>22399</v>
      </c>
      <c r="B17" s="113" t="s">
        <v>1626</v>
      </c>
      <c r="C17" s="112">
        <v>700</v>
      </c>
      <c r="D17" s="112">
        <v>700</v>
      </c>
      <c r="E17" s="117">
        <f>D17/C17</f>
        <v>1</v>
      </c>
    </row>
    <row r="18" ht="15.75" customHeight="1" spans="1:5">
      <c r="A18" s="110">
        <v>2239999</v>
      </c>
      <c r="B18" s="113" t="s">
        <v>1627</v>
      </c>
      <c r="C18" s="112">
        <v>700</v>
      </c>
      <c r="D18" s="114">
        <v>700</v>
      </c>
      <c r="E18" s="117">
        <f t="shared" ref="E18:E25" si="0">D18/C18</f>
        <v>1</v>
      </c>
    </row>
    <row r="19" ht="17.25" customHeight="1" spans="1:5">
      <c r="A19" s="110"/>
      <c r="B19" s="115" t="s">
        <v>115</v>
      </c>
      <c r="C19" s="112">
        <v>704</v>
      </c>
      <c r="D19" s="114">
        <v>700</v>
      </c>
      <c r="E19" s="117">
        <f t="shared" si="0"/>
        <v>0.994318181818182</v>
      </c>
    </row>
    <row r="20" ht="19.5" customHeight="1" spans="1:5">
      <c r="A20" s="110">
        <v>230</v>
      </c>
      <c r="B20" s="118" t="s">
        <v>118</v>
      </c>
      <c r="C20" s="112"/>
      <c r="D20" s="119"/>
      <c r="E20" s="117"/>
    </row>
    <row r="21" ht="19.5" customHeight="1" spans="1:5">
      <c r="A21" s="110">
        <v>2300501</v>
      </c>
      <c r="B21" s="120" t="s">
        <v>1628</v>
      </c>
      <c r="C21" s="112"/>
      <c r="D21" s="119"/>
      <c r="E21" s="117"/>
    </row>
    <row r="22" ht="19.5" customHeight="1" spans="1:5">
      <c r="A22" s="110">
        <v>2300604</v>
      </c>
      <c r="B22" s="121" t="s">
        <v>1629</v>
      </c>
      <c r="C22" s="112"/>
      <c r="D22" s="119"/>
      <c r="E22" s="117"/>
    </row>
    <row r="23" ht="19.5" customHeight="1" spans="1:5">
      <c r="A23" s="110">
        <v>2300803</v>
      </c>
      <c r="B23" s="122" t="s">
        <v>1630</v>
      </c>
      <c r="C23" s="112"/>
      <c r="D23" s="112"/>
      <c r="E23" s="117"/>
    </row>
    <row r="24" ht="19.5" customHeight="1" spans="1:5">
      <c r="A24" s="110">
        <v>2300918</v>
      </c>
      <c r="B24" s="122" t="s">
        <v>128</v>
      </c>
      <c r="C24" s="112">
        <v>616</v>
      </c>
      <c r="D24" s="112">
        <v>616</v>
      </c>
      <c r="E24" s="117">
        <f t="shared" si="0"/>
        <v>1</v>
      </c>
    </row>
    <row r="25" ht="18" customHeight="1" spans="1:5">
      <c r="A25" s="110"/>
      <c r="B25" s="115" t="s">
        <v>129</v>
      </c>
      <c r="C25" s="112">
        <f>SUM(C19:C24)</f>
        <v>1320</v>
      </c>
      <c r="D25" s="112">
        <f>SUM(D19:D24)</f>
        <v>1316</v>
      </c>
      <c r="E25" s="117">
        <f t="shared" si="0"/>
        <v>0.996969696969697</v>
      </c>
    </row>
    <row r="26" ht="19.5" customHeight="1"/>
  </sheetData>
  <mergeCells count="1">
    <mergeCell ref="A2:E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C9" sqref="C9"/>
    </sheetView>
  </sheetViews>
  <sheetFormatPr defaultColWidth="6.75" defaultRowHeight="10.8" outlineLevelCol="2"/>
  <cols>
    <col min="1" max="1" width="10.1296296296296" style="105" customWidth="1"/>
    <col min="2" max="2" width="48.75" style="45" customWidth="1"/>
    <col min="3" max="3" width="22.3796296296296" style="45" customWidth="1"/>
    <col min="4" max="142" width="7" style="45"/>
    <col min="143" max="143" width="35.8796296296296" style="45" customWidth="1"/>
    <col min="144" max="144" width="12" style="45" customWidth="1"/>
    <col min="145" max="145" width="12.25" style="45" customWidth="1"/>
    <col min="146" max="146" width="9.62962962962963" style="45" customWidth="1"/>
    <col min="147" max="252" width="6.75" style="45" hidden="1" customWidth="1"/>
    <col min="253" max="398" width="7" style="45"/>
    <col min="399" max="399" width="35.8796296296296" style="45" customWidth="1"/>
    <col min="400" max="400" width="12" style="45" customWidth="1"/>
    <col min="401" max="401" width="12.25" style="45" customWidth="1"/>
    <col min="402" max="402" width="9.62962962962963" style="45" customWidth="1"/>
    <col min="403" max="508" width="6.75" style="45" hidden="1" customWidth="1"/>
    <col min="509" max="654" width="7" style="45"/>
    <col min="655" max="655" width="35.8796296296296" style="45" customWidth="1"/>
    <col min="656" max="656" width="12" style="45" customWidth="1"/>
    <col min="657" max="657" width="12.25" style="45" customWidth="1"/>
    <col min="658" max="658" width="9.62962962962963" style="45" customWidth="1"/>
    <col min="659" max="764" width="6.75" style="45" hidden="1" customWidth="1"/>
    <col min="765" max="910" width="7" style="45"/>
    <col min="911" max="911" width="35.8796296296296" style="45" customWidth="1"/>
    <col min="912" max="912" width="12" style="45" customWidth="1"/>
    <col min="913" max="913" width="12.25" style="45" customWidth="1"/>
    <col min="914" max="914" width="9.62962962962963" style="45" customWidth="1"/>
    <col min="915" max="1020" width="6.75" style="45" hidden="1" customWidth="1"/>
    <col min="1021" max="1166" width="7" style="45"/>
    <col min="1167" max="1167" width="35.8796296296296" style="45" customWidth="1"/>
    <col min="1168" max="1168" width="12" style="45" customWidth="1"/>
    <col min="1169" max="1169" width="12.25" style="45" customWidth="1"/>
    <col min="1170" max="1170" width="9.62962962962963" style="45" customWidth="1"/>
    <col min="1171" max="1276" width="6.75" style="45" hidden="1" customWidth="1"/>
    <col min="1277" max="1422" width="7" style="45"/>
    <col min="1423" max="1423" width="35.8796296296296" style="45" customWidth="1"/>
    <col min="1424" max="1424" width="12" style="45" customWidth="1"/>
    <col min="1425" max="1425" width="12.25" style="45" customWidth="1"/>
    <col min="1426" max="1426" width="9.62962962962963" style="45" customWidth="1"/>
    <col min="1427" max="1532" width="6.75" style="45" hidden="1" customWidth="1"/>
    <col min="1533" max="1678" width="7" style="45"/>
    <col min="1679" max="1679" width="35.8796296296296" style="45" customWidth="1"/>
    <col min="1680" max="1680" width="12" style="45" customWidth="1"/>
    <col min="1681" max="1681" width="12.25" style="45" customWidth="1"/>
    <col min="1682" max="1682" width="9.62962962962963" style="45" customWidth="1"/>
    <col min="1683" max="1788" width="6.75" style="45" hidden="1" customWidth="1"/>
    <col min="1789" max="1934" width="7" style="45"/>
    <col min="1935" max="1935" width="35.8796296296296" style="45" customWidth="1"/>
    <col min="1936" max="1936" width="12" style="45" customWidth="1"/>
    <col min="1937" max="1937" width="12.25" style="45" customWidth="1"/>
    <col min="1938" max="1938" width="9.62962962962963" style="45" customWidth="1"/>
    <col min="1939" max="2044" width="6.75" style="45" hidden="1" customWidth="1"/>
    <col min="2045" max="2190" width="7" style="45"/>
    <col min="2191" max="2191" width="35.8796296296296" style="45" customWidth="1"/>
    <col min="2192" max="2192" width="12" style="45" customWidth="1"/>
    <col min="2193" max="2193" width="12.25" style="45" customWidth="1"/>
    <col min="2194" max="2194" width="9.62962962962963" style="45" customWidth="1"/>
    <col min="2195" max="2300" width="6.75" style="45" hidden="1" customWidth="1"/>
    <col min="2301" max="2446" width="7" style="45"/>
    <col min="2447" max="2447" width="35.8796296296296" style="45" customWidth="1"/>
    <col min="2448" max="2448" width="12" style="45" customWidth="1"/>
    <col min="2449" max="2449" width="12.25" style="45" customWidth="1"/>
    <col min="2450" max="2450" width="9.62962962962963" style="45" customWidth="1"/>
    <col min="2451" max="2556" width="6.75" style="45" hidden="1" customWidth="1"/>
    <col min="2557" max="2702" width="7" style="45"/>
    <col min="2703" max="2703" width="35.8796296296296" style="45" customWidth="1"/>
    <col min="2704" max="2704" width="12" style="45" customWidth="1"/>
    <col min="2705" max="2705" width="12.25" style="45" customWidth="1"/>
    <col min="2706" max="2706" width="9.62962962962963" style="45" customWidth="1"/>
    <col min="2707" max="2812" width="6.75" style="45" hidden="1" customWidth="1"/>
    <col min="2813" max="2958" width="7" style="45"/>
    <col min="2959" max="2959" width="35.8796296296296" style="45" customWidth="1"/>
    <col min="2960" max="2960" width="12" style="45" customWidth="1"/>
    <col min="2961" max="2961" width="12.25" style="45" customWidth="1"/>
    <col min="2962" max="2962" width="9.62962962962963" style="45" customWidth="1"/>
    <col min="2963" max="3068" width="6.75" style="45" hidden="1" customWidth="1"/>
    <col min="3069" max="3214" width="7" style="45"/>
    <col min="3215" max="3215" width="35.8796296296296" style="45" customWidth="1"/>
    <col min="3216" max="3216" width="12" style="45" customWidth="1"/>
    <col min="3217" max="3217" width="12.25" style="45" customWidth="1"/>
    <col min="3218" max="3218" width="9.62962962962963" style="45" customWidth="1"/>
    <col min="3219" max="3324" width="6.75" style="45" hidden="1" customWidth="1"/>
    <col min="3325" max="3470" width="7" style="45"/>
    <col min="3471" max="3471" width="35.8796296296296" style="45" customWidth="1"/>
    <col min="3472" max="3472" width="12" style="45" customWidth="1"/>
    <col min="3473" max="3473" width="12.25" style="45" customWidth="1"/>
    <col min="3474" max="3474" width="9.62962962962963" style="45" customWidth="1"/>
    <col min="3475" max="3580" width="6.75" style="45" hidden="1" customWidth="1"/>
    <col min="3581" max="3726" width="7" style="45"/>
    <col min="3727" max="3727" width="35.8796296296296" style="45" customWidth="1"/>
    <col min="3728" max="3728" width="12" style="45" customWidth="1"/>
    <col min="3729" max="3729" width="12.25" style="45" customWidth="1"/>
    <col min="3730" max="3730" width="9.62962962962963" style="45" customWidth="1"/>
    <col min="3731" max="3836" width="6.75" style="45" hidden="1" customWidth="1"/>
    <col min="3837" max="3982" width="7" style="45"/>
    <col min="3983" max="3983" width="35.8796296296296" style="45" customWidth="1"/>
    <col min="3984" max="3984" width="12" style="45" customWidth="1"/>
    <col min="3985" max="3985" width="12.25" style="45" customWidth="1"/>
    <col min="3986" max="3986" width="9.62962962962963" style="45" customWidth="1"/>
    <col min="3987" max="4092" width="6.75" style="45" hidden="1" customWidth="1"/>
    <col min="4093" max="4238" width="7" style="45"/>
    <col min="4239" max="4239" width="35.8796296296296" style="45" customWidth="1"/>
    <col min="4240" max="4240" width="12" style="45" customWidth="1"/>
    <col min="4241" max="4241" width="12.25" style="45" customWidth="1"/>
    <col min="4242" max="4242" width="9.62962962962963" style="45" customWidth="1"/>
    <col min="4243" max="4348" width="6.75" style="45" hidden="1" customWidth="1"/>
    <col min="4349" max="4494" width="7" style="45"/>
    <col min="4495" max="4495" width="35.8796296296296" style="45" customWidth="1"/>
    <col min="4496" max="4496" width="12" style="45" customWidth="1"/>
    <col min="4497" max="4497" width="12.25" style="45" customWidth="1"/>
    <col min="4498" max="4498" width="9.62962962962963" style="45" customWidth="1"/>
    <col min="4499" max="4604" width="6.75" style="45" hidden="1" customWidth="1"/>
    <col min="4605" max="4750" width="7" style="45"/>
    <col min="4751" max="4751" width="35.8796296296296" style="45" customWidth="1"/>
    <col min="4752" max="4752" width="12" style="45" customWidth="1"/>
    <col min="4753" max="4753" width="12.25" style="45" customWidth="1"/>
    <col min="4754" max="4754" width="9.62962962962963" style="45" customWidth="1"/>
    <col min="4755" max="4860" width="6.75" style="45" hidden="1" customWidth="1"/>
    <col min="4861" max="5006" width="7" style="45"/>
    <col min="5007" max="5007" width="35.8796296296296" style="45" customWidth="1"/>
    <col min="5008" max="5008" width="12" style="45" customWidth="1"/>
    <col min="5009" max="5009" width="12.25" style="45" customWidth="1"/>
    <col min="5010" max="5010" width="9.62962962962963" style="45" customWidth="1"/>
    <col min="5011" max="5116" width="6.75" style="45" hidden="1" customWidth="1"/>
    <col min="5117" max="5262" width="7" style="45"/>
    <col min="5263" max="5263" width="35.8796296296296" style="45" customWidth="1"/>
    <col min="5264" max="5264" width="12" style="45" customWidth="1"/>
    <col min="5265" max="5265" width="12.25" style="45" customWidth="1"/>
    <col min="5266" max="5266" width="9.62962962962963" style="45" customWidth="1"/>
    <col min="5267" max="5372" width="6.75" style="45" hidden="1" customWidth="1"/>
    <col min="5373" max="5518" width="7" style="45"/>
    <col min="5519" max="5519" width="35.8796296296296" style="45" customWidth="1"/>
    <col min="5520" max="5520" width="12" style="45" customWidth="1"/>
    <col min="5521" max="5521" width="12.25" style="45" customWidth="1"/>
    <col min="5522" max="5522" width="9.62962962962963" style="45" customWidth="1"/>
    <col min="5523" max="5628" width="6.75" style="45" hidden="1" customWidth="1"/>
    <col min="5629" max="5774" width="7" style="45"/>
    <col min="5775" max="5775" width="35.8796296296296" style="45" customWidth="1"/>
    <col min="5776" max="5776" width="12" style="45" customWidth="1"/>
    <col min="5777" max="5777" width="12.25" style="45" customWidth="1"/>
    <col min="5778" max="5778" width="9.62962962962963" style="45" customWidth="1"/>
    <col min="5779" max="5884" width="6.75" style="45" hidden="1" customWidth="1"/>
    <col min="5885" max="6030" width="7" style="45"/>
    <col min="6031" max="6031" width="35.8796296296296" style="45" customWidth="1"/>
    <col min="6032" max="6032" width="12" style="45" customWidth="1"/>
    <col min="6033" max="6033" width="12.25" style="45" customWidth="1"/>
    <col min="6034" max="6034" width="9.62962962962963" style="45" customWidth="1"/>
    <col min="6035" max="6140" width="6.75" style="45" hidden="1" customWidth="1"/>
    <col min="6141" max="6286" width="7" style="45"/>
    <col min="6287" max="6287" width="35.8796296296296" style="45" customWidth="1"/>
    <col min="6288" max="6288" width="12" style="45" customWidth="1"/>
    <col min="6289" max="6289" width="12.25" style="45" customWidth="1"/>
    <col min="6290" max="6290" width="9.62962962962963" style="45" customWidth="1"/>
    <col min="6291" max="6396" width="6.75" style="45" hidden="1" customWidth="1"/>
    <col min="6397" max="6542" width="7" style="45"/>
    <col min="6543" max="6543" width="35.8796296296296" style="45" customWidth="1"/>
    <col min="6544" max="6544" width="12" style="45" customWidth="1"/>
    <col min="6545" max="6545" width="12.25" style="45" customWidth="1"/>
    <col min="6546" max="6546" width="9.62962962962963" style="45" customWidth="1"/>
    <col min="6547" max="6652" width="6.75" style="45" hidden="1" customWidth="1"/>
    <col min="6653" max="6798" width="7" style="45"/>
    <col min="6799" max="6799" width="35.8796296296296" style="45" customWidth="1"/>
    <col min="6800" max="6800" width="12" style="45" customWidth="1"/>
    <col min="6801" max="6801" width="12.25" style="45" customWidth="1"/>
    <col min="6802" max="6802" width="9.62962962962963" style="45" customWidth="1"/>
    <col min="6803" max="6908" width="6.75" style="45" hidden="1" customWidth="1"/>
    <col min="6909" max="7054" width="7" style="45"/>
    <col min="7055" max="7055" width="35.8796296296296" style="45" customWidth="1"/>
    <col min="7056" max="7056" width="12" style="45" customWidth="1"/>
    <col min="7057" max="7057" width="12.25" style="45" customWidth="1"/>
    <col min="7058" max="7058" width="9.62962962962963" style="45" customWidth="1"/>
    <col min="7059" max="7164" width="6.75" style="45" hidden="1" customWidth="1"/>
    <col min="7165" max="7310" width="7" style="45"/>
    <col min="7311" max="7311" width="35.8796296296296" style="45" customWidth="1"/>
    <col min="7312" max="7312" width="12" style="45" customWidth="1"/>
    <col min="7313" max="7313" width="12.25" style="45" customWidth="1"/>
    <col min="7314" max="7314" width="9.62962962962963" style="45" customWidth="1"/>
    <col min="7315" max="7420" width="6.75" style="45" hidden="1" customWidth="1"/>
    <col min="7421" max="7566" width="7" style="45"/>
    <col min="7567" max="7567" width="35.8796296296296" style="45" customWidth="1"/>
    <col min="7568" max="7568" width="12" style="45" customWidth="1"/>
    <col min="7569" max="7569" width="12.25" style="45" customWidth="1"/>
    <col min="7570" max="7570" width="9.62962962962963" style="45" customWidth="1"/>
    <col min="7571" max="7676" width="6.75" style="45" hidden="1" customWidth="1"/>
    <col min="7677" max="7822" width="7" style="45"/>
    <col min="7823" max="7823" width="35.8796296296296" style="45" customWidth="1"/>
    <col min="7824" max="7824" width="12" style="45" customWidth="1"/>
    <col min="7825" max="7825" width="12.25" style="45" customWidth="1"/>
    <col min="7826" max="7826" width="9.62962962962963" style="45" customWidth="1"/>
    <col min="7827" max="7932" width="6.75" style="45" hidden="1" customWidth="1"/>
    <col min="7933" max="8078" width="7" style="45"/>
    <col min="8079" max="8079" width="35.8796296296296" style="45" customWidth="1"/>
    <col min="8080" max="8080" width="12" style="45" customWidth="1"/>
    <col min="8081" max="8081" width="12.25" style="45" customWidth="1"/>
    <col min="8082" max="8082" width="9.62962962962963" style="45" customWidth="1"/>
    <col min="8083" max="8188" width="6.75" style="45" hidden="1" customWidth="1"/>
    <col min="8189" max="8334" width="7" style="45"/>
    <col min="8335" max="8335" width="35.8796296296296" style="45" customWidth="1"/>
    <col min="8336" max="8336" width="12" style="45" customWidth="1"/>
    <col min="8337" max="8337" width="12.25" style="45" customWidth="1"/>
    <col min="8338" max="8338" width="9.62962962962963" style="45" customWidth="1"/>
    <col min="8339" max="8444" width="6.75" style="45" hidden="1" customWidth="1"/>
    <col min="8445" max="8590" width="7" style="45"/>
    <col min="8591" max="8591" width="35.8796296296296" style="45" customWidth="1"/>
    <col min="8592" max="8592" width="12" style="45" customWidth="1"/>
    <col min="8593" max="8593" width="12.25" style="45" customWidth="1"/>
    <col min="8594" max="8594" width="9.62962962962963" style="45" customWidth="1"/>
    <col min="8595" max="8700" width="6.75" style="45" hidden="1" customWidth="1"/>
    <col min="8701" max="8846" width="7" style="45"/>
    <col min="8847" max="8847" width="35.8796296296296" style="45" customWidth="1"/>
    <col min="8848" max="8848" width="12" style="45" customWidth="1"/>
    <col min="8849" max="8849" width="12.25" style="45" customWidth="1"/>
    <col min="8850" max="8850" width="9.62962962962963" style="45" customWidth="1"/>
    <col min="8851" max="8956" width="6.75" style="45" hidden="1" customWidth="1"/>
    <col min="8957" max="9102" width="7" style="45"/>
    <col min="9103" max="9103" width="35.8796296296296" style="45" customWidth="1"/>
    <col min="9104" max="9104" width="12" style="45" customWidth="1"/>
    <col min="9105" max="9105" width="12.25" style="45" customWidth="1"/>
    <col min="9106" max="9106" width="9.62962962962963" style="45" customWidth="1"/>
    <col min="9107" max="9212" width="6.75" style="45" hidden="1" customWidth="1"/>
    <col min="9213" max="9358" width="7" style="45"/>
    <col min="9359" max="9359" width="35.8796296296296" style="45" customWidth="1"/>
    <col min="9360" max="9360" width="12" style="45" customWidth="1"/>
    <col min="9361" max="9361" width="12.25" style="45" customWidth="1"/>
    <col min="9362" max="9362" width="9.62962962962963" style="45" customWidth="1"/>
    <col min="9363" max="9468" width="6.75" style="45" hidden="1" customWidth="1"/>
    <col min="9469" max="9614" width="7" style="45"/>
    <col min="9615" max="9615" width="35.8796296296296" style="45" customWidth="1"/>
    <col min="9616" max="9616" width="12" style="45" customWidth="1"/>
    <col min="9617" max="9617" width="12.25" style="45" customWidth="1"/>
    <col min="9618" max="9618" width="9.62962962962963" style="45" customWidth="1"/>
    <col min="9619" max="9724" width="6.75" style="45" hidden="1" customWidth="1"/>
    <col min="9725" max="9870" width="7" style="45"/>
    <col min="9871" max="9871" width="35.8796296296296" style="45" customWidth="1"/>
    <col min="9872" max="9872" width="12" style="45" customWidth="1"/>
    <col min="9873" max="9873" width="12.25" style="45" customWidth="1"/>
    <col min="9874" max="9874" width="9.62962962962963" style="45" customWidth="1"/>
    <col min="9875" max="9980" width="6.75" style="45" hidden="1" customWidth="1"/>
    <col min="9981" max="10126" width="7" style="45"/>
    <col min="10127" max="10127" width="35.8796296296296" style="45" customWidth="1"/>
    <col min="10128" max="10128" width="12" style="45" customWidth="1"/>
    <col min="10129" max="10129" width="12.25" style="45" customWidth="1"/>
    <col min="10130" max="10130" width="9.62962962962963" style="45" customWidth="1"/>
    <col min="10131" max="10236" width="6.75" style="45" hidden="1" customWidth="1"/>
    <col min="10237" max="10382" width="7" style="45"/>
    <col min="10383" max="10383" width="35.8796296296296" style="45" customWidth="1"/>
    <col min="10384" max="10384" width="12" style="45" customWidth="1"/>
    <col min="10385" max="10385" width="12.25" style="45" customWidth="1"/>
    <col min="10386" max="10386" width="9.62962962962963" style="45" customWidth="1"/>
    <col min="10387" max="10492" width="6.75" style="45" hidden="1" customWidth="1"/>
    <col min="10493" max="10638" width="7" style="45"/>
    <col min="10639" max="10639" width="35.8796296296296" style="45" customWidth="1"/>
    <col min="10640" max="10640" width="12" style="45" customWidth="1"/>
    <col min="10641" max="10641" width="12.25" style="45" customWidth="1"/>
    <col min="10642" max="10642" width="9.62962962962963" style="45" customWidth="1"/>
    <col min="10643" max="10748" width="6.75" style="45" hidden="1" customWidth="1"/>
    <col min="10749" max="10894" width="7" style="45"/>
    <col min="10895" max="10895" width="35.8796296296296" style="45" customWidth="1"/>
    <col min="10896" max="10896" width="12" style="45" customWidth="1"/>
    <col min="10897" max="10897" width="12.25" style="45" customWidth="1"/>
    <col min="10898" max="10898" width="9.62962962962963" style="45" customWidth="1"/>
    <col min="10899" max="11004" width="6.75" style="45" hidden="1" customWidth="1"/>
    <col min="11005" max="11150" width="7" style="45"/>
    <col min="11151" max="11151" width="35.8796296296296" style="45" customWidth="1"/>
    <col min="11152" max="11152" width="12" style="45" customWidth="1"/>
    <col min="11153" max="11153" width="12.25" style="45" customWidth="1"/>
    <col min="11154" max="11154" width="9.62962962962963" style="45" customWidth="1"/>
    <col min="11155" max="11260" width="6.75" style="45" hidden="1" customWidth="1"/>
    <col min="11261" max="11406" width="7" style="45"/>
    <col min="11407" max="11407" width="35.8796296296296" style="45" customWidth="1"/>
    <col min="11408" max="11408" width="12" style="45" customWidth="1"/>
    <col min="11409" max="11409" width="12.25" style="45" customWidth="1"/>
    <col min="11410" max="11410" width="9.62962962962963" style="45" customWidth="1"/>
    <col min="11411" max="11516" width="6.75" style="45" hidden="1" customWidth="1"/>
    <col min="11517" max="11662" width="7" style="45"/>
    <col min="11663" max="11663" width="35.8796296296296" style="45" customWidth="1"/>
    <col min="11664" max="11664" width="12" style="45" customWidth="1"/>
    <col min="11665" max="11665" width="12.25" style="45" customWidth="1"/>
    <col min="11666" max="11666" width="9.62962962962963" style="45" customWidth="1"/>
    <col min="11667" max="11772" width="6.75" style="45" hidden="1" customWidth="1"/>
    <col min="11773" max="11918" width="7" style="45"/>
    <col min="11919" max="11919" width="35.8796296296296" style="45" customWidth="1"/>
    <col min="11920" max="11920" width="12" style="45" customWidth="1"/>
    <col min="11921" max="11921" width="12.25" style="45" customWidth="1"/>
    <col min="11922" max="11922" width="9.62962962962963" style="45" customWidth="1"/>
    <col min="11923" max="12028" width="6.75" style="45" hidden="1" customWidth="1"/>
    <col min="12029" max="12174" width="7" style="45"/>
    <col min="12175" max="12175" width="35.8796296296296" style="45" customWidth="1"/>
    <col min="12176" max="12176" width="12" style="45" customWidth="1"/>
    <col min="12177" max="12177" width="12.25" style="45" customWidth="1"/>
    <col min="12178" max="12178" width="9.62962962962963" style="45" customWidth="1"/>
    <col min="12179" max="12284" width="6.75" style="45" hidden="1" customWidth="1"/>
    <col min="12285" max="12430" width="7" style="45"/>
    <col min="12431" max="12431" width="35.8796296296296" style="45" customWidth="1"/>
    <col min="12432" max="12432" width="12" style="45" customWidth="1"/>
    <col min="12433" max="12433" width="12.25" style="45" customWidth="1"/>
    <col min="12434" max="12434" width="9.62962962962963" style="45" customWidth="1"/>
    <col min="12435" max="12540" width="6.75" style="45" hidden="1" customWidth="1"/>
    <col min="12541" max="12686" width="7" style="45"/>
    <col min="12687" max="12687" width="35.8796296296296" style="45" customWidth="1"/>
    <col min="12688" max="12688" width="12" style="45" customWidth="1"/>
    <col min="12689" max="12689" width="12.25" style="45" customWidth="1"/>
    <col min="12690" max="12690" width="9.62962962962963" style="45" customWidth="1"/>
    <col min="12691" max="12796" width="6.75" style="45" hidden="1" customWidth="1"/>
    <col min="12797" max="12942" width="7" style="45"/>
    <col min="12943" max="12943" width="35.8796296296296" style="45" customWidth="1"/>
    <col min="12944" max="12944" width="12" style="45" customWidth="1"/>
    <col min="12945" max="12945" width="12.25" style="45" customWidth="1"/>
    <col min="12946" max="12946" width="9.62962962962963" style="45" customWidth="1"/>
    <col min="12947" max="13052" width="6.75" style="45" hidden="1" customWidth="1"/>
    <col min="13053" max="13198" width="7" style="45"/>
    <col min="13199" max="13199" width="35.8796296296296" style="45" customWidth="1"/>
    <col min="13200" max="13200" width="12" style="45" customWidth="1"/>
    <col min="13201" max="13201" width="12.25" style="45" customWidth="1"/>
    <col min="13202" max="13202" width="9.62962962962963" style="45" customWidth="1"/>
    <col min="13203" max="13308" width="6.75" style="45" hidden="1" customWidth="1"/>
    <col min="13309" max="13454" width="7" style="45"/>
    <col min="13455" max="13455" width="35.8796296296296" style="45" customWidth="1"/>
    <col min="13456" max="13456" width="12" style="45" customWidth="1"/>
    <col min="13457" max="13457" width="12.25" style="45" customWidth="1"/>
    <col min="13458" max="13458" width="9.62962962962963" style="45" customWidth="1"/>
    <col min="13459" max="13564" width="6.75" style="45" hidden="1" customWidth="1"/>
    <col min="13565" max="13710" width="7" style="45"/>
    <col min="13711" max="13711" width="35.8796296296296" style="45" customWidth="1"/>
    <col min="13712" max="13712" width="12" style="45" customWidth="1"/>
    <col min="13713" max="13713" width="12.25" style="45" customWidth="1"/>
    <col min="13714" max="13714" width="9.62962962962963" style="45" customWidth="1"/>
    <col min="13715" max="13820" width="6.75" style="45" hidden="1" customWidth="1"/>
    <col min="13821" max="13966" width="7" style="45"/>
    <col min="13967" max="13967" width="35.8796296296296" style="45" customWidth="1"/>
    <col min="13968" max="13968" width="12" style="45" customWidth="1"/>
    <col min="13969" max="13969" width="12.25" style="45" customWidth="1"/>
    <col min="13970" max="13970" width="9.62962962962963" style="45" customWidth="1"/>
    <col min="13971" max="14076" width="6.75" style="45" hidden="1" customWidth="1"/>
    <col min="14077" max="14222" width="7" style="45"/>
    <col min="14223" max="14223" width="35.8796296296296" style="45" customWidth="1"/>
    <col min="14224" max="14224" width="12" style="45" customWidth="1"/>
    <col min="14225" max="14225" width="12.25" style="45" customWidth="1"/>
    <col min="14226" max="14226" width="9.62962962962963" style="45" customWidth="1"/>
    <col min="14227" max="14332" width="6.75" style="45" hidden="1" customWidth="1"/>
    <col min="14333" max="14478" width="7" style="45"/>
    <col min="14479" max="14479" width="35.8796296296296" style="45" customWidth="1"/>
    <col min="14480" max="14480" width="12" style="45" customWidth="1"/>
    <col min="14481" max="14481" width="12.25" style="45" customWidth="1"/>
    <col min="14482" max="14482" width="9.62962962962963" style="45" customWidth="1"/>
    <col min="14483" max="14588" width="6.75" style="45" hidden="1" customWidth="1"/>
    <col min="14589" max="14734" width="7" style="45"/>
    <col min="14735" max="14735" width="35.8796296296296" style="45" customWidth="1"/>
    <col min="14736" max="14736" width="12" style="45" customWidth="1"/>
    <col min="14737" max="14737" width="12.25" style="45" customWidth="1"/>
    <col min="14738" max="14738" width="9.62962962962963" style="45" customWidth="1"/>
    <col min="14739" max="14844" width="6.75" style="45" hidden="1" customWidth="1"/>
    <col min="14845" max="14990" width="7" style="45"/>
    <col min="14991" max="14991" width="35.8796296296296" style="45" customWidth="1"/>
    <col min="14992" max="14992" width="12" style="45" customWidth="1"/>
    <col min="14993" max="14993" width="12.25" style="45" customWidth="1"/>
    <col min="14994" max="14994" width="9.62962962962963" style="45" customWidth="1"/>
    <col min="14995" max="15100" width="6.75" style="45" hidden="1" customWidth="1"/>
    <col min="15101" max="15246" width="7" style="45"/>
    <col min="15247" max="15247" width="35.8796296296296" style="45" customWidth="1"/>
    <col min="15248" max="15248" width="12" style="45" customWidth="1"/>
    <col min="15249" max="15249" width="12.25" style="45" customWidth="1"/>
    <col min="15250" max="15250" width="9.62962962962963" style="45" customWidth="1"/>
    <col min="15251" max="15356" width="6.75" style="45" hidden="1" customWidth="1"/>
    <col min="15357" max="15502" width="7" style="45"/>
    <col min="15503" max="15503" width="35.8796296296296" style="45" customWidth="1"/>
    <col min="15504" max="15504" width="12" style="45" customWidth="1"/>
    <col min="15505" max="15505" width="12.25" style="45" customWidth="1"/>
    <col min="15506" max="15506" width="9.62962962962963" style="45" customWidth="1"/>
    <col min="15507" max="15612" width="6.75" style="45" hidden="1" customWidth="1"/>
    <col min="15613" max="15758" width="7" style="45"/>
    <col min="15759" max="15759" width="35.8796296296296" style="45" customWidth="1"/>
    <col min="15760" max="15760" width="12" style="45" customWidth="1"/>
    <col min="15761" max="15761" width="12.25" style="45" customWidth="1"/>
    <col min="15762" max="15762" width="9.62962962962963" style="45" customWidth="1"/>
    <col min="15763" max="15868" width="6.75" style="45" hidden="1" customWidth="1"/>
    <col min="15869" max="16014" width="7" style="45"/>
    <col min="16015" max="16015" width="35.8796296296296" style="45" customWidth="1"/>
    <col min="16016" max="16016" width="12" style="45" customWidth="1"/>
    <col min="16017" max="16017" width="12.25" style="45" customWidth="1"/>
    <col min="16018" max="16018" width="9.62962962962963" style="45" customWidth="1"/>
    <col min="16019" max="16124" width="6.75" style="45" hidden="1" customWidth="1"/>
    <col min="16125" max="16383" width="7" style="45"/>
    <col min="16384" max="16384" width="6.75" style="45"/>
  </cols>
  <sheetData>
    <row r="1" s="45" customFormat="1" ht="19.5" customHeight="1" spans="1:2">
      <c r="A1" s="105"/>
      <c r="B1" s="61"/>
    </row>
    <row r="2" s="45" customFormat="1" ht="28.5" customHeight="1" spans="1:3">
      <c r="A2" s="106" t="s">
        <v>1631</v>
      </c>
      <c r="B2" s="106"/>
      <c r="C2" s="106"/>
    </row>
    <row r="3" s="45" customFormat="1" ht="19.5" customHeight="1" spans="1:3">
      <c r="A3" s="105"/>
      <c r="B3" s="107"/>
      <c r="C3" s="108" t="s">
        <v>52</v>
      </c>
    </row>
    <row r="4" s="45" customFormat="1" ht="36" customHeight="1" spans="1:3">
      <c r="A4" s="109" t="s">
        <v>91</v>
      </c>
      <c r="B4" s="109" t="s">
        <v>1613</v>
      </c>
      <c r="C4" s="109" t="s">
        <v>55</v>
      </c>
    </row>
    <row r="5" s="45" customFormat="1" ht="26" customHeight="1" spans="1:3">
      <c r="A5" s="110">
        <v>20804</v>
      </c>
      <c r="B5" s="111" t="s">
        <v>1614</v>
      </c>
      <c r="C5" s="112"/>
    </row>
    <row r="6" s="45" customFormat="1" ht="26" customHeight="1" spans="1:3">
      <c r="A6" s="110">
        <v>2080451</v>
      </c>
      <c r="B6" s="111" t="s">
        <v>1615</v>
      </c>
      <c r="C6" s="112"/>
    </row>
    <row r="7" s="45" customFormat="1" ht="26" customHeight="1" spans="1:3">
      <c r="A7" s="110">
        <v>22301</v>
      </c>
      <c r="B7" s="111" t="s">
        <v>1616</v>
      </c>
      <c r="C7" s="112"/>
    </row>
    <row r="8" s="45" customFormat="1" ht="26" customHeight="1" spans="1:3">
      <c r="A8" s="110">
        <v>2230101</v>
      </c>
      <c r="B8" s="111" t="s">
        <v>1617</v>
      </c>
      <c r="C8" s="112"/>
    </row>
    <row r="9" s="45" customFormat="1" ht="26" customHeight="1" spans="1:3">
      <c r="A9" s="110">
        <v>2230102</v>
      </c>
      <c r="B9" s="111" t="s">
        <v>1618</v>
      </c>
      <c r="C9" s="112"/>
    </row>
    <row r="10" s="45" customFormat="1" ht="26" customHeight="1" spans="1:3">
      <c r="A10" s="110">
        <v>2230105</v>
      </c>
      <c r="B10" s="111" t="s">
        <v>1619</v>
      </c>
      <c r="C10" s="112"/>
    </row>
    <row r="11" s="45" customFormat="1" ht="26" customHeight="1" spans="1:3">
      <c r="A11" s="110">
        <v>2230199</v>
      </c>
      <c r="B11" s="111" t="s">
        <v>1620</v>
      </c>
      <c r="C11" s="112"/>
    </row>
    <row r="12" s="45" customFormat="1" ht="26" customHeight="1" spans="1:3">
      <c r="A12" s="110">
        <v>22302</v>
      </c>
      <c r="B12" s="113" t="s">
        <v>1621</v>
      </c>
      <c r="C12" s="112"/>
    </row>
    <row r="13" s="45" customFormat="1" ht="26" customHeight="1" spans="1:3">
      <c r="A13" s="110">
        <v>2230201</v>
      </c>
      <c r="B13" s="113" t="s">
        <v>1622</v>
      </c>
      <c r="C13" s="112"/>
    </row>
    <row r="14" s="45" customFormat="1" ht="26" customHeight="1" spans="1:3">
      <c r="A14" s="110">
        <v>2230208</v>
      </c>
      <c r="B14" s="113" t="s">
        <v>1623</v>
      </c>
      <c r="C14" s="112"/>
    </row>
    <row r="15" s="45" customFormat="1" ht="26" customHeight="1" spans="1:3">
      <c r="A15" s="110">
        <v>22303</v>
      </c>
      <c r="B15" s="113" t="s">
        <v>1624</v>
      </c>
      <c r="C15" s="112"/>
    </row>
    <row r="16" s="45" customFormat="1" ht="26" customHeight="1" spans="1:3">
      <c r="A16" s="110">
        <v>2230301</v>
      </c>
      <c r="B16" s="113" t="s">
        <v>1625</v>
      </c>
      <c r="C16" s="112"/>
    </row>
    <row r="17" s="45" customFormat="1" ht="26" customHeight="1" spans="1:3">
      <c r="A17" s="110">
        <v>22399</v>
      </c>
      <c r="B17" s="113" t="s">
        <v>1626</v>
      </c>
      <c r="C17" s="112">
        <v>700</v>
      </c>
    </row>
    <row r="18" s="45" customFormat="1" ht="26" customHeight="1" spans="1:3">
      <c r="A18" s="110">
        <v>2239999</v>
      </c>
      <c r="B18" s="113" t="s">
        <v>1627</v>
      </c>
      <c r="C18" s="114">
        <v>700</v>
      </c>
    </row>
    <row r="19" s="45" customFormat="1" ht="26" customHeight="1" spans="1:3">
      <c r="A19" s="110"/>
      <c r="B19" s="115" t="s">
        <v>115</v>
      </c>
      <c r="C19" s="114">
        <v>700</v>
      </c>
    </row>
    <row r="20" ht="19.5" customHeight="1"/>
  </sheetData>
  <mergeCells count="1">
    <mergeCell ref="A2:C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6"/>
  <sheetViews>
    <sheetView workbookViewId="0">
      <selection activeCell="A6" sqref="A6"/>
    </sheetView>
  </sheetViews>
  <sheetFormatPr defaultColWidth="9" defaultRowHeight="14.4" outlineLevelRow="5" outlineLevelCol="2"/>
  <cols>
    <col min="1" max="1" width="48" customWidth="1"/>
    <col min="2" max="2" width="89.75" customWidth="1"/>
  </cols>
  <sheetData>
    <row r="2" ht="43.5" customHeight="1" spans="1:3">
      <c r="A2" s="98" t="s">
        <v>1632</v>
      </c>
      <c r="B2" s="98"/>
      <c r="C2" s="98"/>
    </row>
    <row r="3" ht="43.5" customHeight="1" spans="1:3">
      <c r="A3" s="99"/>
      <c r="B3" s="100"/>
      <c r="C3" s="100" t="s">
        <v>1633</v>
      </c>
    </row>
    <row r="4" ht="43.5" customHeight="1" spans="1:3">
      <c r="A4" s="101" t="s">
        <v>1634</v>
      </c>
      <c r="B4" s="101" t="s">
        <v>1635</v>
      </c>
      <c r="C4" s="101" t="s">
        <v>1636</v>
      </c>
    </row>
    <row r="5" ht="43.5" customHeight="1" spans="1:3">
      <c r="A5" s="102"/>
      <c r="B5" s="102"/>
      <c r="C5" s="103"/>
    </row>
    <row r="6" ht="43.5" customHeight="1" spans="1:3">
      <c r="A6" s="104" t="s">
        <v>1464</v>
      </c>
      <c r="B6" s="104"/>
      <c r="C6" s="104"/>
    </row>
  </sheetData>
  <mergeCells count="1">
    <mergeCell ref="A2:C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workbookViewId="0">
      <selection activeCell="B10" sqref="B10"/>
    </sheetView>
  </sheetViews>
  <sheetFormatPr defaultColWidth="26.25" defaultRowHeight="14.4" outlineLevelCol="1"/>
  <cols>
    <col min="1" max="1" width="58.5" style="45" customWidth="1"/>
    <col min="2" max="2" width="22.3796296296296" style="80" customWidth="1"/>
    <col min="3" max="3" width="24.75" style="45" customWidth="1"/>
    <col min="4" max="16384" width="26.25" style="45"/>
  </cols>
  <sheetData>
    <row r="1" ht="30" customHeight="1" spans="1:2">
      <c r="A1" s="61"/>
      <c r="B1" s="81"/>
    </row>
    <row r="2" ht="30" customHeight="1" spans="1:2">
      <c r="A2" s="82" t="s">
        <v>34</v>
      </c>
      <c r="B2" s="83"/>
    </row>
    <row r="3" ht="30" customHeight="1" spans="1:2">
      <c r="A3" s="84"/>
      <c r="B3" s="65" t="s">
        <v>52</v>
      </c>
    </row>
    <row r="4" ht="36" customHeight="1" spans="1:2">
      <c r="A4" s="85" t="s">
        <v>1637</v>
      </c>
      <c r="B4" s="78" t="s">
        <v>55</v>
      </c>
    </row>
    <row r="5" ht="18" customHeight="1" spans="1:2">
      <c r="A5" s="86" t="s">
        <v>1638</v>
      </c>
      <c r="B5" s="78">
        <f>B14+B22</f>
        <v>70789</v>
      </c>
    </row>
    <row r="6" ht="18" customHeight="1" spans="1:2">
      <c r="A6" s="87" t="s">
        <v>1639</v>
      </c>
      <c r="B6" s="88"/>
    </row>
    <row r="7" ht="18" customHeight="1" spans="1:2">
      <c r="A7" s="89" t="s">
        <v>1640</v>
      </c>
      <c r="B7" s="88"/>
    </row>
    <row r="8" ht="18" customHeight="1" spans="1:2">
      <c r="A8" s="89" t="s">
        <v>1641</v>
      </c>
      <c r="B8" s="88"/>
    </row>
    <row r="9" ht="18" customHeight="1" spans="1:2">
      <c r="A9" s="89" t="s">
        <v>1642</v>
      </c>
      <c r="B9" s="88"/>
    </row>
    <row r="10" ht="18" customHeight="1" spans="1:2">
      <c r="A10" s="89" t="s">
        <v>1643</v>
      </c>
      <c r="B10" s="88"/>
    </row>
    <row r="11" ht="18" customHeight="1" spans="1:2">
      <c r="A11" s="89" t="s">
        <v>1644</v>
      </c>
      <c r="B11" s="88"/>
    </row>
    <row r="12" ht="18" customHeight="1" spans="1:2">
      <c r="A12" s="89" t="s">
        <v>1645</v>
      </c>
      <c r="B12" s="88"/>
    </row>
    <row r="13" ht="18" customHeight="1" spans="1:2">
      <c r="A13" s="89" t="s">
        <v>1646</v>
      </c>
      <c r="B13" s="88"/>
    </row>
    <row r="14" ht="18" customHeight="1" spans="1:2">
      <c r="A14" s="87" t="s">
        <v>1647</v>
      </c>
      <c r="B14" s="88">
        <v>32873</v>
      </c>
    </row>
    <row r="15" ht="18" customHeight="1" spans="1:2">
      <c r="A15" s="89" t="s">
        <v>1648</v>
      </c>
      <c r="B15" s="90">
        <v>16166</v>
      </c>
    </row>
    <row r="16" ht="18" customHeight="1" spans="1:2">
      <c r="A16" s="89" t="s">
        <v>1649</v>
      </c>
      <c r="B16" s="91"/>
    </row>
    <row r="17" ht="18" customHeight="1" spans="1:2">
      <c r="A17" s="89" t="s">
        <v>1641</v>
      </c>
      <c r="B17" s="91">
        <v>45</v>
      </c>
    </row>
    <row r="18" ht="18" customHeight="1" spans="1:2">
      <c r="A18" s="89" t="s">
        <v>1642</v>
      </c>
      <c r="B18" s="90">
        <v>16646</v>
      </c>
    </row>
    <row r="19" ht="18" customHeight="1" spans="1:2">
      <c r="A19" s="89" t="s">
        <v>1643</v>
      </c>
      <c r="B19" s="90"/>
    </row>
    <row r="20" ht="18" customHeight="1" spans="1:2">
      <c r="A20" s="89" t="s">
        <v>1644</v>
      </c>
      <c r="B20" s="91">
        <v>15</v>
      </c>
    </row>
    <row r="21" ht="18" customHeight="1" spans="1:2">
      <c r="A21" s="89" t="s">
        <v>1645</v>
      </c>
      <c r="B21" s="90">
        <v>1</v>
      </c>
    </row>
    <row r="22" ht="18" customHeight="1" spans="1:2">
      <c r="A22" s="87" t="s">
        <v>1650</v>
      </c>
      <c r="B22" s="88">
        <v>37916</v>
      </c>
    </row>
    <row r="23" ht="18" customHeight="1" spans="1:2">
      <c r="A23" s="92" t="s">
        <v>1640</v>
      </c>
      <c r="B23" s="90">
        <v>14813</v>
      </c>
    </row>
    <row r="24" ht="18" customHeight="1" spans="1:2">
      <c r="A24" s="92" t="s">
        <v>1641</v>
      </c>
      <c r="B24" s="91">
        <v>26</v>
      </c>
    </row>
    <row r="25" ht="18" customHeight="1" spans="1:2">
      <c r="A25" s="89" t="s">
        <v>1642</v>
      </c>
      <c r="B25" s="91">
        <v>22700</v>
      </c>
    </row>
    <row r="26" ht="18" customHeight="1" spans="1:2">
      <c r="A26" s="89" t="s">
        <v>1644</v>
      </c>
      <c r="B26" s="93"/>
    </row>
    <row r="27" ht="18" customHeight="1" spans="1:2">
      <c r="A27" s="89" t="s">
        <v>1645</v>
      </c>
      <c r="B27" s="93">
        <v>377</v>
      </c>
    </row>
    <row r="28" ht="18" customHeight="1" spans="1:2">
      <c r="A28" s="87" t="s">
        <v>1651</v>
      </c>
      <c r="B28" s="88"/>
    </row>
    <row r="29" ht="18" customHeight="1" spans="1:2">
      <c r="A29" s="89" t="s">
        <v>1652</v>
      </c>
      <c r="B29" s="91"/>
    </row>
    <row r="30" ht="18" customHeight="1" spans="1:2">
      <c r="A30" s="89" t="s">
        <v>1641</v>
      </c>
      <c r="B30" s="91"/>
    </row>
    <row r="31" ht="18" customHeight="1" spans="1:2">
      <c r="A31" s="89" t="s">
        <v>1642</v>
      </c>
      <c r="B31" s="88"/>
    </row>
    <row r="32" ht="18" customHeight="1" spans="1:2">
      <c r="A32" s="89" t="s">
        <v>1644</v>
      </c>
      <c r="B32" s="93"/>
    </row>
    <row r="33" ht="18" customHeight="1" spans="1:2">
      <c r="A33" s="89" t="s">
        <v>1645</v>
      </c>
      <c r="B33" s="88"/>
    </row>
    <row r="34" ht="18" customHeight="1" spans="1:2">
      <c r="A34" s="87" t="s">
        <v>1653</v>
      </c>
      <c r="B34" s="88"/>
    </row>
    <row r="35" ht="18" customHeight="1" spans="1:2">
      <c r="A35" s="92" t="s">
        <v>1654</v>
      </c>
      <c r="B35" s="91"/>
    </row>
    <row r="36" ht="18" customHeight="1" spans="1:2">
      <c r="A36" s="89" t="s">
        <v>1641</v>
      </c>
      <c r="B36" s="91"/>
    </row>
    <row r="37" ht="18" customHeight="1" spans="1:2">
      <c r="A37" s="89" t="s">
        <v>1642</v>
      </c>
      <c r="B37" s="91"/>
    </row>
    <row r="38" ht="18" customHeight="1" spans="1:2">
      <c r="A38" s="89" t="s">
        <v>1644</v>
      </c>
      <c r="B38" s="88"/>
    </row>
    <row r="39" ht="18" customHeight="1" spans="1:2">
      <c r="A39" s="87" t="s">
        <v>1655</v>
      </c>
      <c r="B39" s="88"/>
    </row>
    <row r="40" ht="18" customHeight="1" spans="1:2">
      <c r="A40" s="89" t="s">
        <v>1656</v>
      </c>
      <c r="B40" s="88"/>
    </row>
    <row r="41" ht="18" customHeight="1" spans="1:2">
      <c r="A41" s="89" t="s">
        <v>1641</v>
      </c>
      <c r="B41" s="88"/>
    </row>
    <row r="42" ht="18" customHeight="1" spans="1:2">
      <c r="A42" s="89" t="s">
        <v>1642</v>
      </c>
      <c r="B42" s="88"/>
    </row>
    <row r="43" ht="18" customHeight="1" spans="1:2">
      <c r="A43" s="89" t="s">
        <v>1644</v>
      </c>
      <c r="B43" s="88"/>
    </row>
    <row r="44" ht="18" customHeight="1" spans="1:2">
      <c r="A44" s="87" t="s">
        <v>1657</v>
      </c>
      <c r="B44" s="88"/>
    </row>
    <row r="45" ht="18" customHeight="1" spans="1:2">
      <c r="A45" s="89" t="s">
        <v>1658</v>
      </c>
      <c r="B45" s="91"/>
    </row>
    <row r="46" ht="18" customHeight="1" spans="1:2">
      <c r="A46" s="94" t="s">
        <v>1641</v>
      </c>
      <c r="B46" s="91"/>
    </row>
    <row r="47" ht="18" customHeight="1" spans="1:2">
      <c r="A47" s="89" t="s">
        <v>1644</v>
      </c>
      <c r="B47" s="91"/>
    </row>
    <row r="48" ht="18" customHeight="1" spans="1:2">
      <c r="A48" s="87" t="s">
        <v>1659</v>
      </c>
      <c r="B48" s="88"/>
    </row>
    <row r="49" ht="18" customHeight="1" spans="1:2">
      <c r="A49" s="89" t="s">
        <v>1660</v>
      </c>
      <c r="B49" s="91"/>
    </row>
    <row r="50" ht="18" customHeight="1" spans="1:2">
      <c r="A50" s="94" t="s">
        <v>1641</v>
      </c>
      <c r="B50" s="91"/>
    </row>
    <row r="51" ht="18" customHeight="1" spans="1:2">
      <c r="A51" s="86" t="s">
        <v>1661</v>
      </c>
      <c r="B51" s="78"/>
    </row>
    <row r="52" ht="18" customHeight="1" spans="1:2">
      <c r="A52" s="95" t="s">
        <v>1662</v>
      </c>
      <c r="B52" s="91">
        <f>B22+B14</f>
        <v>70789</v>
      </c>
    </row>
    <row r="53" ht="23.25" customHeight="1" spans="1:2">
      <c r="A53" s="96"/>
      <c r="B53" s="97"/>
    </row>
  </sheetData>
  <mergeCells count="1">
    <mergeCell ref="A2:B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19" sqref="D19"/>
    </sheetView>
  </sheetViews>
  <sheetFormatPr defaultColWidth="26.25" defaultRowHeight="30" customHeight="1" outlineLevelCol="3"/>
  <cols>
    <col min="1" max="1" width="10" style="45" customWidth="1"/>
    <col min="2" max="2" width="62.1296296296296" style="45" customWidth="1"/>
    <col min="3" max="3" width="22.3796296296296" style="60" customWidth="1"/>
    <col min="4" max="4" width="22.3796296296296" style="45" customWidth="1"/>
    <col min="5" max="5" width="24.75" style="45" customWidth="1"/>
    <col min="6" max="16384" width="26.25" style="45"/>
  </cols>
  <sheetData>
    <row r="1" ht="27" customHeight="1" spans="2:3">
      <c r="B1" s="61"/>
      <c r="C1" s="62"/>
    </row>
    <row r="2" ht="27" customHeight="1" spans="1:3">
      <c r="A2" s="63" t="s">
        <v>36</v>
      </c>
      <c r="B2" s="63"/>
      <c r="C2" s="63"/>
    </row>
    <row r="3" ht="27" customHeight="1" spans="2:3">
      <c r="B3" s="64"/>
      <c r="C3" s="65" t="s">
        <v>52</v>
      </c>
    </row>
    <row r="4" ht="36" customHeight="1" spans="1:3">
      <c r="A4" s="66" t="s">
        <v>91</v>
      </c>
      <c r="B4" s="66" t="s">
        <v>1637</v>
      </c>
      <c r="C4" s="67" t="s">
        <v>55</v>
      </c>
    </row>
    <row r="5" ht="18" customHeight="1" spans="1:4">
      <c r="A5" s="68"/>
      <c r="B5" s="69" t="s">
        <v>1663</v>
      </c>
      <c r="C5" s="67">
        <f>C6+C12</f>
        <v>56814</v>
      </c>
      <c r="D5" s="70"/>
    </row>
    <row r="6" ht="18" customHeight="1" spans="1:3">
      <c r="A6" s="68">
        <v>20910</v>
      </c>
      <c r="B6" s="71" t="s">
        <v>1664</v>
      </c>
      <c r="C6" s="72">
        <v>18898</v>
      </c>
    </row>
    <row r="7" ht="18" customHeight="1" spans="1:3">
      <c r="A7" s="68">
        <v>2091001</v>
      </c>
      <c r="B7" s="73" t="s">
        <v>1665</v>
      </c>
      <c r="C7" s="74">
        <v>18865</v>
      </c>
    </row>
    <row r="8" ht="18" customHeight="1" spans="1:3">
      <c r="A8" s="68">
        <v>2091002</v>
      </c>
      <c r="B8" s="73" t="s">
        <v>1666</v>
      </c>
      <c r="C8" s="72"/>
    </row>
    <row r="9" ht="18" customHeight="1" spans="1:3">
      <c r="A9" s="68">
        <v>2091003</v>
      </c>
      <c r="B9" s="73" t="s">
        <v>1667</v>
      </c>
      <c r="C9" s="72"/>
    </row>
    <row r="10" ht="18" customHeight="1" spans="1:3">
      <c r="A10" s="68">
        <v>2301704</v>
      </c>
      <c r="B10" s="73" t="s">
        <v>1668</v>
      </c>
      <c r="C10" s="75">
        <v>3</v>
      </c>
    </row>
    <row r="11" ht="18" customHeight="1" spans="1:3">
      <c r="A11" s="68">
        <v>2091099</v>
      </c>
      <c r="B11" s="73" t="s">
        <v>1393</v>
      </c>
      <c r="C11" s="75">
        <v>30</v>
      </c>
    </row>
    <row r="12" ht="18" customHeight="1" spans="1:3">
      <c r="A12" s="68">
        <v>20911</v>
      </c>
      <c r="B12" s="71" t="s">
        <v>1669</v>
      </c>
      <c r="C12" s="76">
        <v>37916</v>
      </c>
    </row>
    <row r="13" ht="18" customHeight="1" spans="1:3">
      <c r="A13" s="68">
        <v>2091101</v>
      </c>
      <c r="B13" s="73" t="s">
        <v>1670</v>
      </c>
      <c r="C13" s="74">
        <v>37831</v>
      </c>
    </row>
    <row r="14" ht="18" customHeight="1" spans="1:3">
      <c r="A14" s="68">
        <v>2301705</v>
      </c>
      <c r="B14" s="73" t="s">
        <v>1668</v>
      </c>
      <c r="C14" s="75">
        <v>85</v>
      </c>
    </row>
    <row r="15" ht="18" customHeight="1" spans="1:3">
      <c r="A15" s="68">
        <v>2091199</v>
      </c>
      <c r="B15" s="73" t="s">
        <v>1393</v>
      </c>
      <c r="C15" s="72"/>
    </row>
    <row r="16" ht="18" customHeight="1" spans="1:3">
      <c r="A16" s="68"/>
      <c r="B16" s="77" t="s">
        <v>1671</v>
      </c>
      <c r="C16" s="78">
        <v>13975</v>
      </c>
    </row>
    <row r="17" ht="18" customHeight="1" spans="1:3">
      <c r="A17" s="68"/>
      <c r="B17" s="79" t="s">
        <v>1662</v>
      </c>
      <c r="C17" s="75">
        <f>C5+C16</f>
        <v>70789</v>
      </c>
    </row>
  </sheetData>
  <mergeCells count="1">
    <mergeCell ref="A2:C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39"/>
  <sheetViews>
    <sheetView workbookViewId="0">
      <pane ySplit="5" topLeftCell="A18" activePane="bottomLeft" state="frozen"/>
      <selection/>
      <selection pane="bottomLeft" activeCell="B20" sqref="B20"/>
    </sheetView>
  </sheetViews>
  <sheetFormatPr defaultColWidth="6.75" defaultRowHeight="10.8"/>
  <cols>
    <col min="1" max="1" width="51.3796296296296" style="45" customWidth="1"/>
    <col min="2" max="4" width="22.3796296296296" style="45" customWidth="1"/>
    <col min="5" max="11" width="9" style="45" customWidth="1"/>
    <col min="12" max="12" width="6.25" style="45" customWidth="1"/>
    <col min="13" max="49" width="9" style="45" customWidth="1"/>
    <col min="50" max="16384" width="6.75" style="45"/>
  </cols>
  <sheetData>
    <row r="1" ht="19.5" customHeight="1" spans="1:1">
      <c r="A1" s="61"/>
    </row>
    <row r="2" ht="34.5" customHeight="1" spans="1:49">
      <c r="A2" s="266" t="s">
        <v>2</v>
      </c>
      <c r="B2" s="267"/>
      <c r="C2" s="267"/>
      <c r="D2" s="268"/>
      <c r="E2" s="128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</row>
    <row r="3" ht="19.5" customHeight="1" spans="1:49">
      <c r="A3" s="270"/>
      <c r="B3" s="271"/>
      <c r="C3" s="272" t="s">
        <v>51</v>
      </c>
      <c r="D3" s="273" t="s">
        <v>52</v>
      </c>
      <c r="E3" s="205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4"/>
      <c r="AW3" s="274"/>
    </row>
    <row r="4" ht="19.5" customHeight="1" spans="1:49">
      <c r="A4" s="251" t="s">
        <v>53</v>
      </c>
      <c r="B4" s="252" t="s">
        <v>54</v>
      </c>
      <c r="C4" s="252" t="s">
        <v>55</v>
      </c>
      <c r="D4" s="253" t="s">
        <v>56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0"/>
    </row>
    <row r="5" ht="19.5" customHeight="1" spans="1:49">
      <c r="A5" s="209"/>
      <c r="B5" s="254"/>
      <c r="C5" s="254"/>
      <c r="D5" s="255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0"/>
    </row>
    <row r="6" ht="17.25" customHeight="1" spans="1:49">
      <c r="A6" s="275" t="s">
        <v>57</v>
      </c>
      <c r="B6" s="189">
        <f>SUM(B7:B20)</f>
        <v>65354</v>
      </c>
      <c r="C6" s="189">
        <f>SUM(C7:C20)</f>
        <v>68600</v>
      </c>
      <c r="D6" s="276">
        <f t="shared" ref="D6:D18" si="0">C6/B6</f>
        <v>1.04966796217523</v>
      </c>
      <c r="E6" s="132"/>
      <c r="F6" s="132"/>
      <c r="G6" s="132"/>
      <c r="H6" s="132"/>
      <c r="I6" s="132"/>
      <c r="J6" s="132"/>
      <c r="K6" s="132"/>
      <c r="L6" s="281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</row>
    <row r="7" ht="17.25" customHeight="1" spans="1:49">
      <c r="A7" s="263" t="s">
        <v>58</v>
      </c>
      <c r="B7" s="189">
        <v>11705</v>
      </c>
      <c r="C7" s="189">
        <v>12000</v>
      </c>
      <c r="D7" s="276">
        <f t="shared" si="0"/>
        <v>1.02520290474156</v>
      </c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</row>
    <row r="8" ht="17.25" customHeight="1" spans="1:49">
      <c r="A8" s="263" t="s">
        <v>59</v>
      </c>
      <c r="B8" s="189">
        <v>2536</v>
      </c>
      <c r="C8" s="189">
        <v>2800</v>
      </c>
      <c r="D8" s="276">
        <f t="shared" si="0"/>
        <v>1.10410094637224</v>
      </c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</row>
    <row r="9" ht="17.25" customHeight="1" spans="1:49">
      <c r="A9" s="263" t="s">
        <v>60</v>
      </c>
      <c r="B9" s="189">
        <v>724</v>
      </c>
      <c r="C9" s="189">
        <v>728</v>
      </c>
      <c r="D9" s="276">
        <f t="shared" si="0"/>
        <v>1.00552486187845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</row>
    <row r="10" ht="17.25" customHeight="1" spans="1:49">
      <c r="A10" s="263" t="s">
        <v>61</v>
      </c>
      <c r="B10" s="189">
        <v>134</v>
      </c>
      <c r="C10" s="189">
        <v>150</v>
      </c>
      <c r="D10" s="276">
        <f t="shared" si="0"/>
        <v>1.11940298507463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</row>
    <row r="11" ht="17.25" customHeight="1" spans="1:49">
      <c r="A11" s="263" t="s">
        <v>62</v>
      </c>
      <c r="B11" s="189">
        <v>1396</v>
      </c>
      <c r="C11" s="189">
        <v>1450</v>
      </c>
      <c r="D11" s="276">
        <f t="shared" si="0"/>
        <v>1.03868194842407</v>
      </c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</row>
    <row r="12" ht="17.25" customHeight="1" spans="1:49">
      <c r="A12" s="263" t="s">
        <v>63</v>
      </c>
      <c r="B12" s="189">
        <v>8070</v>
      </c>
      <c r="C12" s="189">
        <v>9067</v>
      </c>
      <c r="D12" s="276">
        <f t="shared" si="0"/>
        <v>1.12354399008674</v>
      </c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</row>
    <row r="13" ht="17.25" customHeight="1" spans="1:49">
      <c r="A13" s="263" t="s">
        <v>64</v>
      </c>
      <c r="B13" s="189">
        <v>671</v>
      </c>
      <c r="C13" s="189">
        <v>700</v>
      </c>
      <c r="D13" s="276">
        <f t="shared" si="0"/>
        <v>1.04321907600596</v>
      </c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</row>
    <row r="14" ht="17.25" customHeight="1" spans="1:49">
      <c r="A14" s="263" t="s">
        <v>65</v>
      </c>
      <c r="B14" s="189">
        <v>2740</v>
      </c>
      <c r="C14" s="189">
        <v>2800</v>
      </c>
      <c r="D14" s="276">
        <f t="shared" si="0"/>
        <v>1.02189781021898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</row>
    <row r="15" ht="17.25" customHeight="1" spans="1:49">
      <c r="A15" s="263" t="s">
        <v>66</v>
      </c>
      <c r="B15" s="189">
        <v>30766</v>
      </c>
      <c r="C15" s="189">
        <v>30600</v>
      </c>
      <c r="D15" s="276">
        <f t="shared" si="0"/>
        <v>0.994604433465514</v>
      </c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</row>
    <row r="16" ht="17.25" customHeight="1" spans="1:49">
      <c r="A16" s="263" t="s">
        <v>67</v>
      </c>
      <c r="B16" s="189">
        <v>2187</v>
      </c>
      <c r="C16" s="189">
        <v>2200</v>
      </c>
      <c r="D16" s="276">
        <f t="shared" si="0"/>
        <v>1.00594421582076</v>
      </c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</row>
    <row r="17" ht="17.25" customHeight="1" spans="1:49">
      <c r="A17" s="263" t="s">
        <v>68</v>
      </c>
      <c r="B17" s="189">
        <v>662</v>
      </c>
      <c r="C17" s="189">
        <v>1000</v>
      </c>
      <c r="D17" s="276">
        <f t="shared" si="0"/>
        <v>1.51057401812689</v>
      </c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</row>
    <row r="18" ht="17.25" customHeight="1" spans="1:49">
      <c r="A18" s="263" t="s">
        <v>69</v>
      </c>
      <c r="B18" s="189">
        <v>3685</v>
      </c>
      <c r="C18" s="189">
        <v>5000</v>
      </c>
      <c r="D18" s="276">
        <f t="shared" si="0"/>
        <v>1.35685210312076</v>
      </c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</row>
    <row r="19" ht="17.25" customHeight="1" spans="1:49">
      <c r="A19" s="263" t="s">
        <v>70</v>
      </c>
      <c r="B19" s="189">
        <v>78</v>
      </c>
      <c r="C19" s="189">
        <v>105</v>
      </c>
      <c r="D19" s="276">
        <f t="shared" ref="D19:D42" si="1">C19/B19</f>
        <v>1.34615384615385</v>
      </c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</row>
    <row r="20" ht="17.25" customHeight="1" spans="1:49">
      <c r="A20" s="263" t="s">
        <v>71</v>
      </c>
      <c r="B20" s="277"/>
      <c r="C20" s="189"/>
      <c r="D20" s="276" t="e">
        <f t="shared" si="1"/>
        <v>#DIV/0!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</row>
    <row r="21" ht="17.25" customHeight="1" spans="1:4">
      <c r="A21" s="275" t="s">
        <v>72</v>
      </c>
      <c r="B21" s="189">
        <f>SUM(B22:B26)</f>
        <v>41754</v>
      </c>
      <c r="C21" s="189">
        <f>SUM(C22:C26)</f>
        <v>35700</v>
      </c>
      <c r="D21" s="276">
        <f t="shared" si="1"/>
        <v>0.855007903434401</v>
      </c>
    </row>
    <row r="22" ht="17.25" customHeight="1" spans="1:4">
      <c r="A22" s="278" t="s">
        <v>73</v>
      </c>
      <c r="B22" s="189">
        <v>2786</v>
      </c>
      <c r="C22" s="189">
        <v>3200</v>
      </c>
      <c r="D22" s="276">
        <f t="shared" si="1"/>
        <v>1.14860014357502</v>
      </c>
    </row>
    <row r="23" ht="17.25" customHeight="1" spans="1:4">
      <c r="A23" s="278" t="s">
        <v>74</v>
      </c>
      <c r="B23" s="189">
        <v>1804</v>
      </c>
      <c r="C23" s="189">
        <v>675</v>
      </c>
      <c r="D23" s="276">
        <f t="shared" si="1"/>
        <v>0.374168514412417</v>
      </c>
    </row>
    <row r="24" ht="17.25" customHeight="1" spans="1:4">
      <c r="A24" s="279" t="s">
        <v>75</v>
      </c>
      <c r="B24" s="189"/>
      <c r="C24" s="189"/>
      <c r="D24" s="276" t="e">
        <f t="shared" si="1"/>
        <v>#DIV/0!</v>
      </c>
    </row>
    <row r="25" ht="17.25" customHeight="1" spans="1:4">
      <c r="A25" s="279" t="s">
        <v>76</v>
      </c>
      <c r="B25" s="189">
        <v>25798</v>
      </c>
      <c r="C25" s="189">
        <v>25820</v>
      </c>
      <c r="D25" s="276">
        <f t="shared" si="1"/>
        <v>1.00085277928522</v>
      </c>
    </row>
    <row r="26" ht="17.25" customHeight="1" spans="1:4">
      <c r="A26" s="279" t="s">
        <v>77</v>
      </c>
      <c r="B26" s="189">
        <v>11366</v>
      </c>
      <c r="C26" s="189">
        <v>6005</v>
      </c>
      <c r="D26" s="276">
        <f t="shared" si="1"/>
        <v>0.528330107337674</v>
      </c>
    </row>
    <row r="27" ht="17.25" customHeight="1" spans="1:4">
      <c r="A27" s="215" t="s">
        <v>78</v>
      </c>
      <c r="B27" s="189">
        <f>B6+B21</f>
        <v>107108</v>
      </c>
      <c r="C27" s="189">
        <f>C6+C21</f>
        <v>104300</v>
      </c>
      <c r="D27" s="276">
        <f t="shared" si="1"/>
        <v>0.973783470889196</v>
      </c>
    </row>
    <row r="28" ht="17.25" customHeight="1" spans="1:5">
      <c r="A28" s="260" t="s">
        <v>79</v>
      </c>
      <c r="B28" s="80">
        <v>34900</v>
      </c>
      <c r="C28" s="189"/>
      <c r="D28" s="276">
        <f t="shared" si="1"/>
        <v>0</v>
      </c>
      <c r="E28" s="280"/>
    </row>
    <row r="29" ht="17.25" customHeight="1" spans="1:4">
      <c r="A29" s="260" t="s">
        <v>80</v>
      </c>
      <c r="B29" s="189"/>
      <c r="C29" s="189"/>
      <c r="D29" s="276" t="e">
        <f t="shared" si="1"/>
        <v>#DIV/0!</v>
      </c>
    </row>
    <row r="30" ht="17.25" customHeight="1" spans="1:4">
      <c r="A30" s="263" t="s">
        <v>81</v>
      </c>
      <c r="B30" s="189">
        <v>5306</v>
      </c>
      <c r="C30" s="189">
        <v>5306</v>
      </c>
      <c r="D30" s="276">
        <f t="shared" si="1"/>
        <v>1</v>
      </c>
    </row>
    <row r="31" ht="17.25" customHeight="1" spans="1:5">
      <c r="A31" s="263" t="s">
        <v>82</v>
      </c>
      <c r="B31" s="189">
        <v>167105</v>
      </c>
      <c r="C31" s="189">
        <v>156845</v>
      </c>
      <c r="D31" s="276">
        <f t="shared" si="1"/>
        <v>0.938601478112564</v>
      </c>
      <c r="E31" s="280"/>
    </row>
    <row r="32" ht="17.25" customHeight="1" spans="1:4">
      <c r="A32" s="263" t="s">
        <v>83</v>
      </c>
      <c r="B32" s="189">
        <v>23290</v>
      </c>
      <c r="C32" s="189">
        <v>23290</v>
      </c>
      <c r="D32" s="276">
        <f t="shared" si="1"/>
        <v>1</v>
      </c>
    </row>
    <row r="33" ht="15.75" customHeight="1" spans="1:4">
      <c r="A33" s="263" t="s">
        <v>84</v>
      </c>
      <c r="B33" s="189"/>
      <c r="C33" s="189"/>
      <c r="D33" s="276" t="e">
        <f t="shared" si="1"/>
        <v>#DIV/0!</v>
      </c>
    </row>
    <row r="34" ht="17.25" customHeight="1" spans="1:4">
      <c r="A34" s="263" t="s">
        <v>85</v>
      </c>
      <c r="B34" s="265"/>
      <c r="C34" s="265"/>
      <c r="D34" s="276" t="e">
        <f t="shared" si="1"/>
        <v>#DIV/0!</v>
      </c>
    </row>
    <row r="35" ht="17.25" customHeight="1" spans="1:4">
      <c r="A35" s="263" t="s">
        <v>86</v>
      </c>
      <c r="B35" s="265"/>
      <c r="C35" s="265"/>
      <c r="D35" s="276" t="e">
        <f t="shared" si="1"/>
        <v>#DIV/0!</v>
      </c>
    </row>
    <row r="36" ht="17.25" customHeight="1" spans="1:4">
      <c r="A36" s="263" t="s">
        <v>87</v>
      </c>
      <c r="B36" s="265">
        <v>74</v>
      </c>
      <c r="C36" s="265"/>
      <c r="D36" s="276">
        <f t="shared" si="1"/>
        <v>0</v>
      </c>
    </row>
    <row r="37" ht="17.25" customHeight="1" spans="1:4">
      <c r="A37" s="263" t="s">
        <v>88</v>
      </c>
      <c r="B37" s="265"/>
      <c r="C37" s="265"/>
      <c r="D37" s="276" t="e">
        <f t="shared" si="1"/>
        <v>#DIV/0!</v>
      </c>
    </row>
    <row r="38" ht="17.25" customHeight="1" spans="1:4">
      <c r="A38" s="263" t="s">
        <v>89</v>
      </c>
      <c r="B38" s="265">
        <v>96</v>
      </c>
      <c r="C38" s="265">
        <v>3947</v>
      </c>
      <c r="D38" s="276">
        <f t="shared" si="1"/>
        <v>41.1145833333333</v>
      </c>
    </row>
    <row r="39" ht="17.25" customHeight="1" spans="1:4">
      <c r="A39" s="215" t="s">
        <v>90</v>
      </c>
      <c r="B39" s="265">
        <f>SUM(B27:B38)</f>
        <v>337879</v>
      </c>
      <c r="C39" s="265">
        <f>SUM(C27:C38)</f>
        <v>293688</v>
      </c>
      <c r="D39" s="276">
        <f t="shared" si="1"/>
        <v>0.869210575383495</v>
      </c>
    </row>
  </sheetData>
  <mergeCells count="5">
    <mergeCell ref="A2:D2"/>
    <mergeCell ref="A4:A5"/>
    <mergeCell ref="B4:B5"/>
    <mergeCell ref="C4:C5"/>
    <mergeCell ref="D4:D5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3"/>
  <sheetViews>
    <sheetView workbookViewId="0">
      <selection activeCell="E11" sqref="E11"/>
    </sheetView>
  </sheetViews>
  <sheetFormatPr defaultColWidth="9" defaultRowHeight="10.8" outlineLevelCol="4"/>
  <cols>
    <col min="1" max="1" width="47.3796296296296" style="45" customWidth="1"/>
    <col min="2" max="2" width="20.3796296296296" style="45" customWidth="1"/>
    <col min="3" max="3" width="17.5" style="45" customWidth="1"/>
    <col min="4" max="4" width="20.3796296296296" style="45" customWidth="1"/>
    <col min="5" max="5" width="22.5" style="45" customWidth="1"/>
    <col min="6" max="16384" width="9" style="45"/>
  </cols>
  <sheetData>
    <row r="2" ht="45" customHeight="1" spans="1:5">
      <c r="A2" s="46" t="s">
        <v>38</v>
      </c>
      <c r="B2" s="46"/>
      <c r="C2" s="46"/>
      <c r="D2" s="46"/>
      <c r="E2" s="46"/>
    </row>
    <row r="3" ht="21" customHeight="1" spans="1:5">
      <c r="A3" s="47"/>
      <c r="B3" s="48" t="s">
        <v>52</v>
      </c>
      <c r="C3" s="48"/>
      <c r="D3" s="48"/>
      <c r="E3" s="48"/>
    </row>
    <row r="4" ht="39.95" customHeight="1" spans="1:5">
      <c r="A4" s="49" t="s">
        <v>1672</v>
      </c>
      <c r="B4" s="50" t="s">
        <v>55</v>
      </c>
      <c r="C4" s="49" t="s">
        <v>1673</v>
      </c>
      <c r="D4" s="49" t="s">
        <v>1674</v>
      </c>
      <c r="E4" s="49" t="s">
        <v>1675</v>
      </c>
    </row>
    <row r="5" ht="39.95" customHeight="1" spans="1:5">
      <c r="A5" s="51" t="s">
        <v>1676</v>
      </c>
      <c r="B5" s="52"/>
      <c r="C5" s="53"/>
      <c r="D5" s="53"/>
      <c r="E5" s="53"/>
    </row>
    <row r="6" ht="39.95" customHeight="1" spans="1:5">
      <c r="A6" s="51" t="s">
        <v>1677</v>
      </c>
      <c r="B6" s="54">
        <v>255</v>
      </c>
      <c r="C6" s="54">
        <v>267</v>
      </c>
      <c r="D6" s="55">
        <f t="shared" ref="D6:D10" si="0">B6-C6</f>
        <v>-12</v>
      </c>
      <c r="E6" s="56">
        <f t="shared" ref="E6:E10" si="1">D6/B6</f>
        <v>-0.0470588235294118</v>
      </c>
    </row>
    <row r="7" ht="39.95" customHeight="1" spans="1:5">
      <c r="A7" s="51" t="s">
        <v>1678</v>
      </c>
      <c r="B7" s="54">
        <v>225</v>
      </c>
      <c r="C7" s="54">
        <v>235</v>
      </c>
      <c r="D7" s="55">
        <f t="shared" si="0"/>
        <v>-10</v>
      </c>
      <c r="E7" s="56">
        <f t="shared" si="1"/>
        <v>-0.0444444444444444</v>
      </c>
    </row>
    <row r="8" ht="39.95" customHeight="1" spans="1:5">
      <c r="A8" s="51" t="s">
        <v>1679</v>
      </c>
      <c r="B8" s="54"/>
      <c r="C8" s="54"/>
      <c r="D8" s="55"/>
      <c r="E8" s="55"/>
    </row>
    <row r="9" ht="39.95" customHeight="1" spans="1:5">
      <c r="A9" s="51" t="s">
        <v>1680</v>
      </c>
      <c r="B9" s="54">
        <v>225</v>
      </c>
      <c r="C9" s="54">
        <v>235</v>
      </c>
      <c r="D9" s="55">
        <f t="shared" si="0"/>
        <v>-10</v>
      </c>
      <c r="E9" s="56">
        <f t="shared" si="1"/>
        <v>-0.0444444444444444</v>
      </c>
    </row>
    <row r="10" ht="39.95" customHeight="1" spans="1:5">
      <c r="A10" s="57" t="s">
        <v>1466</v>
      </c>
      <c r="B10" s="54">
        <v>480</v>
      </c>
      <c r="C10" s="54">
        <v>502</v>
      </c>
      <c r="D10" s="55">
        <f t="shared" si="0"/>
        <v>-22</v>
      </c>
      <c r="E10" s="56">
        <f t="shared" si="1"/>
        <v>-0.0458333333333333</v>
      </c>
    </row>
    <row r="11" ht="39.95" customHeight="1" spans="1:1">
      <c r="A11" s="58" t="s">
        <v>1681</v>
      </c>
    </row>
    <row r="13" ht="108.95" customHeight="1" spans="1:5">
      <c r="A13" s="59"/>
      <c r="B13" s="59"/>
      <c r="C13" s="59"/>
      <c r="D13" s="59"/>
      <c r="E13" s="59"/>
    </row>
  </sheetData>
  <mergeCells count="3">
    <mergeCell ref="A2:E2"/>
    <mergeCell ref="B3:E3"/>
    <mergeCell ref="A13:E13"/>
  </mergeCells>
  <pageMargins left="0.75" right="0.75" top="1" bottom="1" header="0.5" footer="0.5"/>
  <pageSetup paperSize="9" orientation="portrait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workbookViewId="0">
      <selection activeCell="A2" sqref="A2:M2"/>
    </sheetView>
  </sheetViews>
  <sheetFormatPr defaultColWidth="10" defaultRowHeight="15.6"/>
  <cols>
    <col min="1" max="1" width="23.5092592592593" style="1" customWidth="1"/>
    <col min="2" max="13" width="10.25" style="1" customWidth="1"/>
    <col min="14" max="255" width="10" style="1"/>
    <col min="256" max="16384" width="10" style="2"/>
  </cols>
  <sheetData>
    <row r="1" s="1" customFormat="1" ht="29.45" customHeight="1" spans="1:1">
      <c r="A1" s="4"/>
    </row>
    <row r="2" s="1" customFormat="1" ht="51.2" customHeight="1" spans="1:13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="1" customFormat="1" ht="16.5" customHeight="1" spans="1:13">
      <c r="A3" s="24"/>
      <c r="B3" s="24"/>
      <c r="C3" s="24"/>
      <c r="D3" s="24"/>
      <c r="E3" s="24"/>
      <c r="F3" s="24"/>
      <c r="G3" s="24"/>
      <c r="H3" s="24"/>
      <c r="I3" s="24"/>
      <c r="J3" s="39" t="s">
        <v>1682</v>
      </c>
      <c r="K3" s="39"/>
      <c r="L3" s="39"/>
      <c r="M3" s="39"/>
    </row>
    <row r="4" s="1" customFormat="1" ht="43.7" customHeight="1" spans="1:13">
      <c r="A4" s="26" t="s">
        <v>1634</v>
      </c>
      <c r="B4" s="27" t="s">
        <v>1683</v>
      </c>
      <c r="C4" s="26"/>
      <c r="D4" s="26"/>
      <c r="E4" s="26"/>
      <c r="F4" s="26"/>
      <c r="G4" s="26"/>
      <c r="H4" s="29" t="s">
        <v>1684</v>
      </c>
      <c r="I4" s="40"/>
      <c r="J4" s="40"/>
      <c r="K4" s="40"/>
      <c r="L4" s="40"/>
      <c r="M4" s="30"/>
    </row>
    <row r="5" s="1" customFormat="1" ht="33.2" customHeight="1" spans="1:13">
      <c r="A5" s="26"/>
      <c r="B5" s="26" t="s">
        <v>1685</v>
      </c>
      <c r="C5" s="26"/>
      <c r="D5" s="28" t="s">
        <v>1686</v>
      </c>
      <c r="E5" s="28"/>
      <c r="F5" s="29" t="s">
        <v>1687</v>
      </c>
      <c r="G5" s="30"/>
      <c r="H5" s="38" t="s">
        <v>1685</v>
      </c>
      <c r="I5" s="41"/>
      <c r="J5" s="42" t="s">
        <v>1686</v>
      </c>
      <c r="K5" s="27"/>
      <c r="L5" s="43" t="s">
        <v>1687</v>
      </c>
      <c r="M5" s="44"/>
    </row>
    <row r="6" s="3" customFormat="1" ht="42.75" customHeight="1" spans="1:13">
      <c r="A6" s="26"/>
      <c r="B6" s="28" t="s">
        <v>1688</v>
      </c>
      <c r="C6" s="28" t="s">
        <v>1689</v>
      </c>
      <c r="D6" s="28" t="s">
        <v>1688</v>
      </c>
      <c r="E6" s="28" t="s">
        <v>1689</v>
      </c>
      <c r="F6" s="28" t="s">
        <v>1688</v>
      </c>
      <c r="G6" s="28" t="s">
        <v>1689</v>
      </c>
      <c r="H6" s="28" t="s">
        <v>1688</v>
      </c>
      <c r="I6" s="28" t="s">
        <v>1689</v>
      </c>
      <c r="J6" s="28" t="s">
        <v>1688</v>
      </c>
      <c r="K6" s="28" t="s">
        <v>1689</v>
      </c>
      <c r="L6" s="28" t="s">
        <v>1688</v>
      </c>
      <c r="M6" s="28" t="s">
        <v>1689</v>
      </c>
    </row>
    <row r="7" s="3" customFormat="1" ht="42.75" customHeight="1" spans="1:13">
      <c r="A7" s="31" t="s">
        <v>1473</v>
      </c>
      <c r="B7" s="32">
        <v>61.078</v>
      </c>
      <c r="C7" s="33">
        <v>12.04</v>
      </c>
      <c r="D7" s="33">
        <v>18.8828</v>
      </c>
      <c r="E7" s="33">
        <v>1.44</v>
      </c>
      <c r="F7" s="33">
        <v>42.1952</v>
      </c>
      <c r="G7" s="33">
        <v>10.6</v>
      </c>
      <c r="H7" s="33">
        <v>60.4145</v>
      </c>
      <c r="I7" s="33">
        <v>11.9455</v>
      </c>
      <c r="J7" s="33">
        <v>18.5695</v>
      </c>
      <c r="K7" s="33">
        <v>1.3455</v>
      </c>
      <c r="L7" s="33">
        <v>41.845</v>
      </c>
      <c r="M7" s="33">
        <v>10.6</v>
      </c>
    </row>
    <row r="8" s="1" customFormat="1" ht="14.25" customHeight="1"/>
    <row r="13" s="2" customFormat="1" spans="2:25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</sheetData>
  <mergeCells count="11">
    <mergeCell ref="A2:M2"/>
    <mergeCell ref="J3:M3"/>
    <mergeCell ref="B4:G4"/>
    <mergeCell ref="H4:M4"/>
    <mergeCell ref="B5:C5"/>
    <mergeCell ref="D5:E5"/>
    <mergeCell ref="F5:G5"/>
    <mergeCell ref="H5:I5"/>
    <mergeCell ref="J5:K5"/>
    <mergeCell ref="L5:M5"/>
    <mergeCell ref="A4:A6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2" sqref="A2:C2"/>
    </sheetView>
  </sheetViews>
  <sheetFormatPr defaultColWidth="10" defaultRowHeight="15.6" outlineLevelRow="7" outlineLevelCol="2"/>
  <cols>
    <col min="1" max="1" width="23.5092592592593" style="1" customWidth="1"/>
    <col min="2" max="2" width="22" style="1" customWidth="1"/>
    <col min="3" max="3" width="32.6296296296296" style="1" customWidth="1"/>
    <col min="4" max="254" width="10" style="1"/>
    <col min="255" max="16384" width="10" style="2"/>
  </cols>
  <sheetData>
    <row r="1" s="1" customFormat="1" ht="29.45" customHeight="1" spans="1:1">
      <c r="A1" s="4"/>
    </row>
    <row r="2" s="1" customFormat="1" ht="51.2" customHeight="1" spans="1:3">
      <c r="A2" s="5" t="s">
        <v>42</v>
      </c>
      <c r="B2" s="5"/>
      <c r="C2" s="5"/>
    </row>
    <row r="3" s="1" customFormat="1" ht="16.5" customHeight="1" spans="1:3">
      <c r="A3" s="6"/>
      <c r="C3" s="7" t="s">
        <v>1690</v>
      </c>
    </row>
    <row r="4" s="1" customFormat="1" ht="43.7" customHeight="1" spans="1:3">
      <c r="A4" s="10" t="s">
        <v>1691</v>
      </c>
      <c r="B4" s="9" t="s">
        <v>1692</v>
      </c>
      <c r="C4" s="9"/>
    </row>
    <row r="5" s="1" customFormat="1" ht="33.2" customHeight="1" spans="1:3">
      <c r="A5" s="10"/>
      <c r="B5" s="11" t="s">
        <v>1693</v>
      </c>
      <c r="C5" s="9" t="s">
        <v>1694</v>
      </c>
    </row>
    <row r="6" s="3" customFormat="1" ht="42.75" customHeight="1" spans="1:3">
      <c r="A6" s="8" t="s">
        <v>1695</v>
      </c>
      <c r="B6" s="35">
        <f>C6</f>
        <v>18.8828</v>
      </c>
      <c r="C6" s="37">
        <v>18.8828</v>
      </c>
    </row>
    <row r="7" s="3" customFormat="1" ht="42.75" customHeight="1" spans="1:3">
      <c r="A7" s="8" t="s">
        <v>1696</v>
      </c>
      <c r="B7" s="35">
        <f>C7</f>
        <v>18.5695</v>
      </c>
      <c r="C7" s="37">
        <v>18.5695</v>
      </c>
    </row>
    <row r="8" s="1" customFormat="1" ht="14.25" customHeight="1"/>
  </sheetData>
  <mergeCells count="3">
    <mergeCell ref="A2:C2"/>
    <mergeCell ref="B4:C4"/>
    <mergeCell ref="A4:A5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2" sqref="A2:C2"/>
    </sheetView>
  </sheetViews>
  <sheetFormatPr defaultColWidth="10" defaultRowHeight="15.6" outlineLevelRow="7" outlineLevelCol="2"/>
  <cols>
    <col min="1" max="1" width="23.5092592592593" style="1" customWidth="1"/>
    <col min="2" max="2" width="22" style="1" customWidth="1"/>
    <col min="3" max="3" width="40" style="1" customWidth="1"/>
    <col min="4" max="254" width="10" style="1"/>
    <col min="255" max="16384" width="10" style="2"/>
  </cols>
  <sheetData>
    <row r="1" s="1" customFormat="1" ht="29.45" customHeight="1" spans="1:1">
      <c r="A1" s="4"/>
    </row>
    <row r="2" s="1" customFormat="1" ht="51.2" customHeight="1" spans="1:3">
      <c r="A2" s="5" t="s">
        <v>44</v>
      </c>
      <c r="B2" s="5"/>
      <c r="C2" s="5"/>
    </row>
    <row r="3" s="1" customFormat="1" ht="16.5" customHeight="1" spans="1:3">
      <c r="A3" s="6"/>
      <c r="C3" s="7" t="s">
        <v>1690</v>
      </c>
    </row>
    <row r="4" s="1" customFormat="1" ht="43.7" customHeight="1" spans="1:3">
      <c r="A4" s="10" t="s">
        <v>1691</v>
      </c>
      <c r="B4" s="9" t="s">
        <v>1692</v>
      </c>
      <c r="C4" s="9"/>
    </row>
    <row r="5" s="1" customFormat="1" ht="33.2" customHeight="1" spans="1:3">
      <c r="A5" s="10"/>
      <c r="B5" s="11" t="s">
        <v>1693</v>
      </c>
      <c r="C5" s="36" t="s">
        <v>1697</v>
      </c>
    </row>
    <row r="6" s="3" customFormat="1" ht="42.75" customHeight="1" spans="1:3">
      <c r="A6" s="8" t="s">
        <v>1695</v>
      </c>
      <c r="B6" s="35">
        <f>C6</f>
        <v>42.1952</v>
      </c>
      <c r="C6" s="37">
        <v>42.1952</v>
      </c>
    </row>
    <row r="7" s="3" customFormat="1" ht="42.75" customHeight="1" spans="1:3">
      <c r="A7" s="8" t="s">
        <v>1696</v>
      </c>
      <c r="B7" s="35">
        <f>C7</f>
        <v>41.845</v>
      </c>
      <c r="C7" s="37">
        <v>41.845</v>
      </c>
    </row>
    <row r="8" s="1" customFormat="1" ht="14.25" customHeight="1"/>
  </sheetData>
  <mergeCells count="3">
    <mergeCell ref="A2:C2"/>
    <mergeCell ref="B4:C4"/>
    <mergeCell ref="A4:A5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2"/>
  <sheetViews>
    <sheetView workbookViewId="0">
      <selection activeCell="A2" sqref="A2:D2"/>
    </sheetView>
  </sheetViews>
  <sheetFormatPr defaultColWidth="10" defaultRowHeight="15.6"/>
  <cols>
    <col min="1" max="1" width="23.5092592592593" style="1" customWidth="1"/>
    <col min="2" max="4" width="27" style="1" customWidth="1"/>
    <col min="5" max="255" width="10" style="1"/>
    <col min="256" max="16384" width="10" style="2"/>
  </cols>
  <sheetData>
    <row r="1" s="1" customFormat="1" ht="29.45" customHeight="1" spans="1:1">
      <c r="A1" s="4"/>
    </row>
    <row r="2" s="1" customFormat="1" ht="51.2" customHeight="1" spans="1:4">
      <c r="A2" s="5" t="s">
        <v>46</v>
      </c>
      <c r="B2" s="5"/>
      <c r="C2" s="5"/>
      <c r="D2" s="5"/>
    </row>
    <row r="3" s="1" customFormat="1" ht="16.5" customHeight="1" spans="1:4">
      <c r="A3" s="6"/>
      <c r="D3" s="7" t="s">
        <v>1690</v>
      </c>
    </row>
    <row r="4" s="1" customFormat="1" ht="43.7" customHeight="1" spans="1:4">
      <c r="A4" s="8" t="s">
        <v>1634</v>
      </c>
      <c r="B4" s="9" t="s">
        <v>1692</v>
      </c>
      <c r="C4" s="9"/>
      <c r="D4" s="9"/>
    </row>
    <row r="5" s="1" customFormat="1" ht="33.2" customHeight="1" spans="1:4">
      <c r="A5" s="10"/>
      <c r="B5" s="34" t="s">
        <v>1698</v>
      </c>
      <c r="C5" s="34" t="s">
        <v>1699</v>
      </c>
      <c r="D5" s="34" t="s">
        <v>1700</v>
      </c>
    </row>
    <row r="6" s="3" customFormat="1" ht="42.75" customHeight="1" spans="1:4">
      <c r="A6" s="8" t="s">
        <v>1473</v>
      </c>
      <c r="B6" s="35">
        <v>14.04</v>
      </c>
      <c r="C6" s="35">
        <v>7.43</v>
      </c>
      <c r="D6" s="35">
        <v>1.4882</v>
      </c>
    </row>
    <row r="7" s="1" customFormat="1" ht="14.25" customHeight="1"/>
    <row r="12" s="2" customFormat="1" spans="1:255">
      <c r="A12" s="1"/>
      <c r="B12" s="1"/>
      <c r="C12" s="1"/>
      <c r="D12" s="1"/>
      <c r="E12" s="1"/>
      <c r="F12" s="1"/>
      <c r="G12" s="1" t="s">
        <v>51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</sheetData>
  <mergeCells count="3">
    <mergeCell ref="A2:D2"/>
    <mergeCell ref="B4:D4"/>
    <mergeCell ref="A4:A5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3"/>
  <sheetViews>
    <sheetView workbookViewId="0">
      <selection activeCell="A2" sqref="A2:G2"/>
    </sheetView>
  </sheetViews>
  <sheetFormatPr defaultColWidth="10" defaultRowHeight="15.6"/>
  <cols>
    <col min="1" max="1" width="23.5092592592593" style="1" customWidth="1"/>
    <col min="2" max="7" width="10.25" style="1" customWidth="1"/>
    <col min="8" max="249" width="10" style="1"/>
    <col min="250" max="16384" width="10" style="2"/>
  </cols>
  <sheetData>
    <row r="1" s="1" customFormat="1" ht="29.45" customHeight="1" spans="1:1">
      <c r="A1" s="4"/>
    </row>
    <row r="2" s="1" customFormat="1" ht="51.2" customHeight="1" spans="1:7">
      <c r="A2" s="23" t="s">
        <v>1701</v>
      </c>
      <c r="B2" s="23"/>
      <c r="C2" s="23"/>
      <c r="D2" s="23"/>
      <c r="E2" s="23"/>
      <c r="F2" s="23"/>
      <c r="G2" s="23"/>
    </row>
    <row r="3" s="1" customFormat="1" ht="16.5" customHeight="1" spans="1:7">
      <c r="A3" s="24"/>
      <c r="B3" s="24"/>
      <c r="C3" s="24"/>
      <c r="D3" s="24"/>
      <c r="E3" s="24"/>
      <c r="F3" s="24"/>
      <c r="G3" s="25" t="s">
        <v>1682</v>
      </c>
    </row>
    <row r="4" s="1" customFormat="1" ht="43.7" customHeight="1" spans="1:7">
      <c r="A4" s="26" t="s">
        <v>1634</v>
      </c>
      <c r="B4" s="27" t="s">
        <v>1683</v>
      </c>
      <c r="C4" s="26"/>
      <c r="D4" s="26"/>
      <c r="E4" s="26"/>
      <c r="F4" s="26"/>
      <c r="G4" s="26"/>
    </row>
    <row r="5" s="1" customFormat="1" ht="33.2" customHeight="1" spans="1:7">
      <c r="A5" s="26"/>
      <c r="B5" s="26" t="s">
        <v>1685</v>
      </c>
      <c r="C5" s="26"/>
      <c r="D5" s="28" t="s">
        <v>1686</v>
      </c>
      <c r="E5" s="28"/>
      <c r="F5" s="29" t="s">
        <v>1687</v>
      </c>
      <c r="G5" s="30"/>
    </row>
    <row r="6" s="3" customFormat="1" ht="42.75" customHeight="1" spans="1:7">
      <c r="A6" s="26"/>
      <c r="B6" s="28" t="s">
        <v>1688</v>
      </c>
      <c r="C6" s="28" t="s">
        <v>1689</v>
      </c>
      <c r="D6" s="28" t="s">
        <v>1688</v>
      </c>
      <c r="E6" s="28" t="s">
        <v>1689</v>
      </c>
      <c r="F6" s="28" t="s">
        <v>1688</v>
      </c>
      <c r="G6" s="28" t="s">
        <v>1689</v>
      </c>
    </row>
    <row r="7" s="3" customFormat="1" ht="42.75" customHeight="1" spans="1:7">
      <c r="A7" s="31" t="s">
        <v>1473</v>
      </c>
      <c r="B7" s="32">
        <v>68.028</v>
      </c>
      <c r="C7" s="33">
        <v>6.95</v>
      </c>
      <c r="D7" s="33">
        <v>19.2328</v>
      </c>
      <c r="E7" s="33">
        <v>0.35</v>
      </c>
      <c r="F7" s="33">
        <v>48.7952</v>
      </c>
      <c r="G7" s="33">
        <v>6.6</v>
      </c>
    </row>
    <row r="8" s="1" customFormat="1" ht="14.25" customHeight="1"/>
    <row r="13" s="2" customFormat="1" spans="2:249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</row>
  </sheetData>
  <mergeCells count="6">
    <mergeCell ref="A2:G2"/>
    <mergeCell ref="B4:G4"/>
    <mergeCell ref="B5:C5"/>
    <mergeCell ref="D5:E5"/>
    <mergeCell ref="F5:G5"/>
    <mergeCell ref="A4:A6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8"/>
  <sheetViews>
    <sheetView workbookViewId="0">
      <selection activeCell="F9" sqref="F9"/>
    </sheetView>
  </sheetViews>
  <sheetFormatPr defaultColWidth="10" defaultRowHeight="15.6"/>
  <cols>
    <col min="1" max="2" width="23.5092592592593" style="1" customWidth="1"/>
    <col min="3" max="3" width="22" style="1" customWidth="1"/>
    <col min="4" max="4" width="40" style="1" customWidth="1"/>
    <col min="5" max="255" width="10" style="1"/>
    <col min="256" max="16384" width="10" style="2"/>
  </cols>
  <sheetData>
    <row r="1" s="1" customFormat="1" ht="29.45" customHeight="1" spans="1:2">
      <c r="A1" s="4"/>
      <c r="B1" s="4"/>
    </row>
    <row r="2" s="1" customFormat="1" ht="51.2" customHeight="1" spans="1:4">
      <c r="A2" s="5" t="s">
        <v>1702</v>
      </c>
      <c r="B2" s="5"/>
      <c r="C2" s="5"/>
      <c r="D2" s="5"/>
    </row>
    <row r="3" s="1" customFormat="1" ht="16.5" customHeight="1" spans="1:4">
      <c r="A3" s="6"/>
      <c r="B3" s="6"/>
      <c r="D3" s="7" t="s">
        <v>1703</v>
      </c>
    </row>
    <row r="4" s="1" customFormat="1" ht="43.7" customHeight="1" spans="1:4">
      <c r="A4" s="8" t="s">
        <v>1634</v>
      </c>
      <c r="B4" s="8" t="s">
        <v>131</v>
      </c>
      <c r="C4" s="9" t="s">
        <v>1704</v>
      </c>
      <c r="D4" s="9"/>
    </row>
    <row r="5" s="1" customFormat="1" ht="33.2" customHeight="1" spans="1:4">
      <c r="A5" s="10"/>
      <c r="B5" s="10"/>
      <c r="C5" s="11" t="s">
        <v>1693</v>
      </c>
      <c r="D5" s="12" t="s">
        <v>1705</v>
      </c>
    </row>
    <row r="6" s="2" customFormat="1" ht="50" customHeight="1" spans="1:255">
      <c r="A6" s="13" t="s">
        <v>1473</v>
      </c>
      <c r="B6" s="14" t="s">
        <v>1706</v>
      </c>
      <c r="C6" s="15">
        <v>500</v>
      </c>
      <c r="D6" s="15">
        <v>500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="2" customFormat="1" ht="50" customHeight="1" spans="1:255">
      <c r="A7" s="13" t="s">
        <v>1473</v>
      </c>
      <c r="B7" s="14" t="s">
        <v>1707</v>
      </c>
      <c r="C7" s="15">
        <v>1000</v>
      </c>
      <c r="D7" s="15">
        <v>1000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="2" customFormat="1" ht="50" customHeight="1" spans="1:255">
      <c r="A8" s="13" t="s">
        <v>1473</v>
      </c>
      <c r="B8" s="14" t="s">
        <v>1708</v>
      </c>
      <c r="C8" s="15">
        <v>149</v>
      </c>
      <c r="D8" s="15">
        <v>149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="2" customFormat="1" ht="50" customHeight="1" spans="1:255">
      <c r="A9" s="13" t="s">
        <v>1473</v>
      </c>
      <c r="B9" s="14" t="s">
        <v>1709</v>
      </c>
      <c r="C9" s="15">
        <v>50</v>
      </c>
      <c r="D9" s="15">
        <v>50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="2" customFormat="1" ht="50" customHeight="1" spans="1:255">
      <c r="A10" s="13" t="s">
        <v>1473</v>
      </c>
      <c r="B10" s="14" t="s">
        <v>1710</v>
      </c>
      <c r="C10" s="15">
        <v>1000</v>
      </c>
      <c r="D10" s="15">
        <v>1000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="2" customFormat="1" ht="50" customHeight="1" spans="1:255">
      <c r="A11" s="13" t="s">
        <v>1473</v>
      </c>
      <c r="B11" s="14" t="s">
        <v>1711</v>
      </c>
      <c r="C11" s="15">
        <v>801</v>
      </c>
      <c r="D11" s="15">
        <v>801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="3" customFormat="1" ht="50" customHeight="1" spans="1:4">
      <c r="A12" s="13" t="s">
        <v>1473</v>
      </c>
      <c r="B12" s="16" t="s">
        <v>1712</v>
      </c>
      <c r="C12" s="17">
        <f t="shared" ref="C12:C26" si="0">D12</f>
        <v>11700</v>
      </c>
      <c r="D12" s="18">
        <v>11700</v>
      </c>
    </row>
    <row r="13" s="3" customFormat="1" ht="50" customHeight="1" spans="1:4">
      <c r="A13" s="13" t="s">
        <v>1473</v>
      </c>
      <c r="B13" s="16" t="s">
        <v>1713</v>
      </c>
      <c r="C13" s="17">
        <f t="shared" si="0"/>
        <v>10000</v>
      </c>
      <c r="D13" s="18">
        <v>10000</v>
      </c>
    </row>
    <row r="14" s="1" customFormat="1" ht="50" customHeight="1" spans="1:4">
      <c r="A14" s="13" t="s">
        <v>1473</v>
      </c>
      <c r="B14" s="16" t="s">
        <v>1714</v>
      </c>
      <c r="C14" s="17">
        <f t="shared" si="0"/>
        <v>10000</v>
      </c>
      <c r="D14" s="18">
        <v>10000</v>
      </c>
    </row>
    <row r="15" s="2" customFormat="1" ht="50" customHeight="1" spans="1:255">
      <c r="A15" s="13" t="s">
        <v>1473</v>
      </c>
      <c r="B15" s="16" t="s">
        <v>1715</v>
      </c>
      <c r="C15" s="17">
        <f t="shared" si="0"/>
        <v>4000</v>
      </c>
      <c r="D15" s="18">
        <v>4000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="2" customFormat="1" ht="50" customHeight="1" spans="1:255">
      <c r="A16" s="13" t="s">
        <v>1473</v>
      </c>
      <c r="B16" s="16" t="s">
        <v>1716</v>
      </c>
      <c r="C16" s="17">
        <f t="shared" si="0"/>
        <v>7200</v>
      </c>
      <c r="D16" s="18">
        <v>7200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="2" customFormat="1" ht="50" customHeight="1" spans="1:255">
      <c r="A17" s="13" t="s">
        <v>1473</v>
      </c>
      <c r="B17" s="16" t="s">
        <v>1717</v>
      </c>
      <c r="C17" s="17">
        <f t="shared" si="0"/>
        <v>10500</v>
      </c>
      <c r="D17" s="18">
        <v>10500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="2" customFormat="1" ht="50" customHeight="1" spans="1:255">
      <c r="A18" s="13" t="s">
        <v>1473</v>
      </c>
      <c r="B18" s="16" t="s">
        <v>1718</v>
      </c>
      <c r="C18" s="17">
        <f t="shared" si="0"/>
        <v>4000</v>
      </c>
      <c r="D18" s="18">
        <v>4000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="2" customFormat="1" ht="50" customHeight="1" spans="1:255">
      <c r="A19" s="13" t="s">
        <v>1473</v>
      </c>
      <c r="B19" s="16" t="s">
        <v>1719</v>
      </c>
      <c r="C19" s="17">
        <f t="shared" si="0"/>
        <v>286.25</v>
      </c>
      <c r="D19" s="18">
        <v>286.25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="2" customFormat="1" ht="50" customHeight="1" spans="1:255">
      <c r="A20" s="13" t="s">
        <v>1473</v>
      </c>
      <c r="B20" s="16" t="s">
        <v>1719</v>
      </c>
      <c r="C20" s="17">
        <f t="shared" si="0"/>
        <v>284.37</v>
      </c>
      <c r="D20" s="18">
        <v>284.37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="2" customFormat="1" ht="50" customHeight="1" spans="1:255">
      <c r="A21" s="13" t="s">
        <v>1473</v>
      </c>
      <c r="B21" s="16" t="s">
        <v>1720</v>
      </c>
      <c r="C21" s="17">
        <f t="shared" si="0"/>
        <v>2262.488485</v>
      </c>
      <c r="D21" s="19">
        <v>2262.488485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="2" customFormat="1" ht="50" customHeight="1" spans="1:255">
      <c r="A22" s="13" t="s">
        <v>1473</v>
      </c>
      <c r="B22" s="20" t="s">
        <v>1721</v>
      </c>
      <c r="C22" s="17">
        <f t="shared" si="0"/>
        <v>1780</v>
      </c>
      <c r="D22" s="15">
        <v>1780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="2" customFormat="1" ht="50" customHeight="1" spans="1:255">
      <c r="A23" s="13" t="s">
        <v>1473</v>
      </c>
      <c r="B23" s="14" t="s">
        <v>1722</v>
      </c>
      <c r="C23" s="17">
        <f t="shared" si="0"/>
        <v>53.724735</v>
      </c>
      <c r="D23" s="15">
        <v>53.724735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="2" customFormat="1" ht="50" customHeight="1" spans="1:255">
      <c r="A24" s="13" t="s">
        <v>1473</v>
      </c>
      <c r="B24" s="14" t="s">
        <v>1723</v>
      </c>
      <c r="C24" s="17">
        <f t="shared" si="0"/>
        <v>172.864995</v>
      </c>
      <c r="D24" s="15">
        <v>172.864995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="2" customFormat="1" ht="50" customHeight="1" spans="1:255">
      <c r="A25" s="13" t="s">
        <v>1473</v>
      </c>
      <c r="B25" s="14" t="s">
        <v>1724</v>
      </c>
      <c r="C25" s="17">
        <f t="shared" si="0"/>
        <v>560.301785</v>
      </c>
      <c r="D25" s="15">
        <v>560.301785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="2" customFormat="1" ht="50" customHeight="1" spans="1:255">
      <c r="A26" s="13" t="s">
        <v>1473</v>
      </c>
      <c r="B26" s="16" t="s">
        <v>1724</v>
      </c>
      <c r="C26" s="17">
        <f t="shared" si="0"/>
        <v>1400</v>
      </c>
      <c r="D26" s="18">
        <v>1400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="2" customFormat="1" ht="50" customHeight="1" spans="1:255">
      <c r="A27" s="13" t="s">
        <v>1473</v>
      </c>
      <c r="B27" s="14" t="s">
        <v>1725</v>
      </c>
      <c r="C27" s="17">
        <v>1800</v>
      </c>
      <c r="D27" s="15">
        <v>1800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="2" customFormat="1" ht="50" customHeight="1" spans="1:255">
      <c r="A28" s="21"/>
      <c r="B28" s="22" t="s">
        <v>1685</v>
      </c>
      <c r="C28" s="17">
        <f>D28</f>
        <v>69500</v>
      </c>
      <c r="D28" s="21">
        <f>SUM(D6:D27)</f>
        <v>69500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</sheetData>
  <mergeCells count="4">
    <mergeCell ref="A2:D2"/>
    <mergeCell ref="C4:D4"/>
    <mergeCell ref="A4:A5"/>
    <mergeCell ref="B4:B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42"/>
  <sheetViews>
    <sheetView workbookViewId="0">
      <pane ySplit="5" topLeftCell="A22" activePane="bottomLeft" state="frozen"/>
      <selection/>
      <selection pane="bottomLeft" activeCell="A2" sqref="A2:E2"/>
    </sheetView>
  </sheetViews>
  <sheetFormatPr defaultColWidth="6.75" defaultRowHeight="10.8"/>
  <cols>
    <col min="1" max="1" width="13.5" style="105" customWidth="1"/>
    <col min="2" max="2" width="45.25" style="45" customWidth="1"/>
    <col min="3" max="5" width="22.3796296296296" style="45" customWidth="1"/>
    <col min="6" max="46" width="9" style="45" customWidth="1"/>
    <col min="47" max="16384" width="6.75" style="45"/>
  </cols>
  <sheetData>
    <row r="1" ht="19.5" customHeight="1" spans="2:2">
      <c r="B1" s="61"/>
    </row>
    <row r="2" ht="31.5" customHeight="1" spans="1:46">
      <c r="A2" s="127" t="s">
        <v>4</v>
      </c>
      <c r="B2" s="127"/>
      <c r="C2" s="127"/>
      <c r="D2" s="127"/>
      <c r="E2" s="127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</row>
    <row r="3" ht="19.5" customHeight="1" spans="2:46">
      <c r="B3" s="249"/>
      <c r="C3" s="80"/>
      <c r="D3" s="80"/>
      <c r="E3" s="250" t="s">
        <v>52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</row>
    <row r="4" ht="18" customHeight="1" spans="1:46">
      <c r="A4" s="251" t="s">
        <v>91</v>
      </c>
      <c r="B4" s="251" t="s">
        <v>92</v>
      </c>
      <c r="C4" s="252" t="s">
        <v>54</v>
      </c>
      <c r="D4" s="252" t="s">
        <v>55</v>
      </c>
      <c r="E4" s="253" t="s">
        <v>56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40"/>
    </row>
    <row r="5" ht="18" customHeight="1" spans="1:46">
      <c r="A5" s="209"/>
      <c r="B5" s="209"/>
      <c r="C5" s="254"/>
      <c r="D5" s="254"/>
      <c r="E5" s="255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</row>
    <row r="6" ht="19.5" customHeight="1" spans="1:46">
      <c r="A6" s="256">
        <v>201</v>
      </c>
      <c r="B6" s="257" t="s">
        <v>93</v>
      </c>
      <c r="C6" s="189">
        <v>26840</v>
      </c>
      <c r="D6" s="189">
        <v>22798.1248792</v>
      </c>
      <c r="E6" s="258">
        <f t="shared" ref="E6:E28" si="0">D6/C6</f>
        <v>0.849408527540984</v>
      </c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</row>
    <row r="7" ht="19.5" customHeight="1" spans="1:46">
      <c r="A7" s="256">
        <v>202</v>
      </c>
      <c r="B7" s="257" t="s">
        <v>94</v>
      </c>
      <c r="C7" s="189"/>
      <c r="D7" s="189"/>
      <c r="E7" s="258" t="e">
        <f t="shared" si="0"/>
        <v>#DIV/0!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</row>
    <row r="8" ht="19.5" customHeight="1" spans="1:46">
      <c r="A8" s="256">
        <v>203</v>
      </c>
      <c r="B8" s="257" t="s">
        <v>95</v>
      </c>
      <c r="C8" s="189">
        <v>452</v>
      </c>
      <c r="D8" s="189">
        <v>100</v>
      </c>
      <c r="E8" s="258">
        <f t="shared" si="0"/>
        <v>0.221238938053097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</row>
    <row r="9" ht="19.5" customHeight="1" spans="1:46">
      <c r="A9" s="256">
        <v>204</v>
      </c>
      <c r="B9" s="257" t="s">
        <v>96</v>
      </c>
      <c r="C9" s="189">
        <v>10676</v>
      </c>
      <c r="D9" s="189">
        <v>11478.750368</v>
      </c>
      <c r="E9" s="258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</row>
    <row r="10" ht="19.5" customHeight="1" spans="1:46">
      <c r="A10" s="256">
        <v>205</v>
      </c>
      <c r="B10" s="257" t="s">
        <v>97</v>
      </c>
      <c r="C10" s="189">
        <v>69594</v>
      </c>
      <c r="D10" s="189">
        <v>68623.4975396</v>
      </c>
      <c r="E10" s="258">
        <f t="shared" si="0"/>
        <v>0.986054796959508</v>
      </c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</row>
    <row r="11" ht="19.5" customHeight="1" spans="1:46">
      <c r="A11" s="256">
        <v>206</v>
      </c>
      <c r="B11" s="257" t="s">
        <v>98</v>
      </c>
      <c r="C11" s="189">
        <v>16109</v>
      </c>
      <c r="D11" s="189">
        <v>660.939064</v>
      </c>
      <c r="E11" s="258">
        <f t="shared" si="0"/>
        <v>0.0410291802098206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</row>
    <row r="12" ht="19.5" customHeight="1" spans="1:46">
      <c r="A12" s="256">
        <v>207</v>
      </c>
      <c r="B12" s="257" t="s">
        <v>99</v>
      </c>
      <c r="C12" s="189">
        <v>5217</v>
      </c>
      <c r="D12" s="189">
        <v>3089.476508</v>
      </c>
      <c r="E12" s="258">
        <f t="shared" si="0"/>
        <v>0.592194078589228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</row>
    <row r="13" ht="19.5" customHeight="1" spans="1:46">
      <c r="A13" s="256">
        <v>208</v>
      </c>
      <c r="B13" s="257" t="s">
        <v>100</v>
      </c>
      <c r="C13" s="189">
        <v>54311</v>
      </c>
      <c r="D13" s="189">
        <v>71226.9325889067</v>
      </c>
      <c r="E13" s="258">
        <f t="shared" si="0"/>
        <v>1.31146420778308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</row>
    <row r="14" ht="19.5" customHeight="1" spans="1:46">
      <c r="A14" s="256">
        <v>210</v>
      </c>
      <c r="B14" s="257" t="s">
        <v>101</v>
      </c>
      <c r="C14" s="189">
        <v>18752</v>
      </c>
      <c r="D14" s="189">
        <v>21902.8662069467</v>
      </c>
      <c r="E14" s="258">
        <f t="shared" si="0"/>
        <v>1.16802827468786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</row>
    <row r="15" ht="19.5" customHeight="1" spans="1:46">
      <c r="A15" s="256">
        <v>211</v>
      </c>
      <c r="B15" s="257" t="s">
        <v>102</v>
      </c>
      <c r="C15" s="189">
        <v>5883</v>
      </c>
      <c r="D15" s="189">
        <v>327.83</v>
      </c>
      <c r="E15" s="258">
        <f t="shared" si="0"/>
        <v>0.0557249702532721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</row>
    <row r="16" ht="19.5" customHeight="1" spans="1:46">
      <c r="A16" s="256">
        <v>212</v>
      </c>
      <c r="B16" s="257" t="s">
        <v>103</v>
      </c>
      <c r="C16" s="189">
        <v>11633</v>
      </c>
      <c r="D16" s="189">
        <v>2991.419628</v>
      </c>
      <c r="E16" s="258">
        <f t="shared" si="0"/>
        <v>0.257149456546033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</row>
    <row r="17" ht="19.5" customHeight="1" spans="1:46">
      <c r="A17" s="256">
        <v>213</v>
      </c>
      <c r="B17" s="257" t="s">
        <v>104</v>
      </c>
      <c r="C17" s="189">
        <v>47053</v>
      </c>
      <c r="D17" s="189">
        <v>42929.155392</v>
      </c>
      <c r="E17" s="258">
        <f t="shared" si="0"/>
        <v>0.912357456315219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</row>
    <row r="18" ht="19.5" customHeight="1" spans="1:46">
      <c r="A18" s="256">
        <v>214</v>
      </c>
      <c r="B18" s="257" t="s">
        <v>105</v>
      </c>
      <c r="C18" s="189">
        <v>6512</v>
      </c>
      <c r="D18" s="189">
        <v>2223.6869696</v>
      </c>
      <c r="E18" s="258">
        <f t="shared" si="0"/>
        <v>0.341475271744472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</row>
    <row r="19" ht="19.5" customHeight="1" spans="1:46">
      <c r="A19" s="256">
        <v>215</v>
      </c>
      <c r="B19" s="257" t="s">
        <v>106</v>
      </c>
      <c r="C19" s="189">
        <v>1870</v>
      </c>
      <c r="D19" s="189"/>
      <c r="E19" s="258">
        <f t="shared" si="0"/>
        <v>0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</row>
    <row r="20" ht="19.5" customHeight="1" spans="1:46">
      <c r="A20" s="256">
        <v>216</v>
      </c>
      <c r="B20" s="257" t="s">
        <v>107</v>
      </c>
      <c r="C20" s="189">
        <v>739</v>
      </c>
      <c r="D20" s="189">
        <v>178.447304</v>
      </c>
      <c r="E20" s="258">
        <f t="shared" si="0"/>
        <v>0.241471317997294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</row>
    <row r="21" ht="19.5" customHeight="1" spans="1:46">
      <c r="A21" s="256">
        <v>220</v>
      </c>
      <c r="B21" s="257" t="s">
        <v>108</v>
      </c>
      <c r="C21" s="189">
        <v>2211</v>
      </c>
      <c r="D21" s="189">
        <v>1148.563124</v>
      </c>
      <c r="E21" s="258">
        <f t="shared" si="0"/>
        <v>0.51947676345545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</row>
    <row r="22" ht="19.5" customHeight="1" spans="1:46">
      <c r="A22" s="256">
        <v>221</v>
      </c>
      <c r="B22" s="257" t="s">
        <v>109</v>
      </c>
      <c r="C22" s="189">
        <v>5634</v>
      </c>
      <c r="D22" s="189">
        <v>5442.8747648</v>
      </c>
      <c r="E22" s="258">
        <f t="shared" si="0"/>
        <v>0.966076458075967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</row>
    <row r="23" ht="19.5" customHeight="1" spans="1:46">
      <c r="A23" s="256">
        <v>222</v>
      </c>
      <c r="B23" s="257" t="s">
        <v>110</v>
      </c>
      <c r="C23" s="189">
        <v>3095</v>
      </c>
      <c r="D23" s="189">
        <v>2000</v>
      </c>
      <c r="E23" s="258">
        <f t="shared" si="0"/>
        <v>0.646203554119548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</row>
    <row r="24" ht="19.5" customHeight="1" spans="1:46">
      <c r="A24" s="256">
        <v>224</v>
      </c>
      <c r="B24" s="257" t="s">
        <v>111</v>
      </c>
      <c r="C24" s="189">
        <v>3404</v>
      </c>
      <c r="D24" s="189">
        <v>2165.249744</v>
      </c>
      <c r="E24" s="258">
        <f t="shared" si="0"/>
        <v>0.636089819036428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</row>
    <row r="25" ht="19.5" customHeight="1" spans="1:46">
      <c r="A25" s="256">
        <v>227</v>
      </c>
      <c r="B25" s="257" t="s">
        <v>112</v>
      </c>
      <c r="C25" s="189"/>
      <c r="D25" s="189">
        <v>1700</v>
      </c>
      <c r="E25" s="258" t="e">
        <f t="shared" si="0"/>
        <v>#DIV/0!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</row>
    <row r="26" ht="19.5" customHeight="1" spans="1:46">
      <c r="A26" s="256">
        <v>229</v>
      </c>
      <c r="B26" s="257" t="s">
        <v>113</v>
      </c>
      <c r="C26" s="189">
        <v>40</v>
      </c>
      <c r="D26" s="189">
        <v>11002</v>
      </c>
      <c r="E26" s="258">
        <f t="shared" si="0"/>
        <v>275.05</v>
      </c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</row>
    <row r="27" ht="19.5" customHeight="1" spans="1:46">
      <c r="A27" s="256">
        <v>232</v>
      </c>
      <c r="B27" s="257" t="s">
        <v>114</v>
      </c>
      <c r="C27" s="189">
        <v>5325</v>
      </c>
      <c r="D27" s="189">
        <v>11200</v>
      </c>
      <c r="E27" s="258">
        <f t="shared" si="0"/>
        <v>2.10328638497653</v>
      </c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</row>
    <row r="28" ht="19.5" customHeight="1" spans="1:5">
      <c r="A28" s="110"/>
      <c r="B28" s="215" t="s">
        <v>115</v>
      </c>
      <c r="C28" s="189">
        <f>SUM(C6:C27)</f>
        <v>295350</v>
      </c>
      <c r="D28" s="189">
        <f>SUM(D6:D27)</f>
        <v>283189.814081053</v>
      </c>
      <c r="E28" s="258">
        <f t="shared" si="0"/>
        <v>0.958827879062311</v>
      </c>
    </row>
    <row r="29" ht="19.5" customHeight="1" spans="1:5">
      <c r="A29" s="110"/>
      <c r="B29" s="259" t="s">
        <v>116</v>
      </c>
      <c r="C29" s="189"/>
      <c r="D29" s="189"/>
      <c r="E29" s="258"/>
    </row>
    <row r="30" ht="19.5" customHeight="1" spans="1:5">
      <c r="A30" s="110"/>
      <c r="B30" s="260" t="s">
        <v>117</v>
      </c>
      <c r="C30" s="261">
        <v>22236</v>
      </c>
      <c r="D30" s="262"/>
      <c r="E30" s="258">
        <f>D30/C30</f>
        <v>0</v>
      </c>
    </row>
    <row r="31" ht="19.5" customHeight="1" spans="1:5">
      <c r="A31" s="110"/>
      <c r="B31" s="260" t="s">
        <v>118</v>
      </c>
      <c r="C31" s="261"/>
      <c r="D31" s="262"/>
      <c r="E31" s="258"/>
    </row>
    <row r="32" ht="19.5" customHeight="1" spans="1:5">
      <c r="A32" s="110"/>
      <c r="B32" s="263" t="s">
        <v>119</v>
      </c>
      <c r="C32" s="261"/>
      <c r="D32" s="262"/>
      <c r="E32" s="258"/>
    </row>
    <row r="33" ht="19.5" customHeight="1" spans="1:5">
      <c r="A33" s="110"/>
      <c r="B33" s="263" t="s">
        <v>120</v>
      </c>
      <c r="C33" s="261"/>
      <c r="D33" s="262"/>
      <c r="E33" s="258"/>
    </row>
    <row r="34" ht="19.5" customHeight="1" spans="1:5">
      <c r="A34" s="110"/>
      <c r="B34" s="263" t="s">
        <v>121</v>
      </c>
      <c r="C34" s="261"/>
      <c r="D34" s="262"/>
      <c r="E34" s="258"/>
    </row>
    <row r="35" ht="19.5" customHeight="1" spans="1:5">
      <c r="A35" s="110"/>
      <c r="B35" s="263" t="s">
        <v>122</v>
      </c>
      <c r="C35" s="261">
        <v>7346</v>
      </c>
      <c r="D35" s="262">
        <v>6551</v>
      </c>
      <c r="E35" s="258">
        <f>D35/C35</f>
        <v>0.891777838279336</v>
      </c>
    </row>
    <row r="36" ht="19.5" customHeight="1" spans="1:5">
      <c r="A36" s="110"/>
      <c r="B36" s="264" t="s">
        <v>123</v>
      </c>
      <c r="C36" s="189"/>
      <c r="D36" s="189"/>
      <c r="E36" s="258"/>
    </row>
    <row r="37" ht="19.5" customHeight="1" spans="1:5">
      <c r="A37" s="110"/>
      <c r="B37" s="264" t="s">
        <v>124</v>
      </c>
      <c r="C37" s="261">
        <v>9000</v>
      </c>
      <c r="D37" s="262"/>
      <c r="E37" s="258"/>
    </row>
    <row r="38" ht="19.5" customHeight="1" spans="1:5">
      <c r="A38" s="110"/>
      <c r="B38" s="263" t="s">
        <v>125</v>
      </c>
      <c r="C38" s="189"/>
      <c r="D38" s="189"/>
      <c r="E38" s="258" t="e">
        <f t="shared" ref="E38:E42" si="1">D38/C38</f>
        <v>#DIV/0!</v>
      </c>
    </row>
    <row r="39" ht="19.5" customHeight="1" spans="1:5">
      <c r="A39" s="110"/>
      <c r="B39" s="263" t="s">
        <v>126</v>
      </c>
      <c r="C39" s="189"/>
      <c r="D39" s="189"/>
      <c r="E39" s="258"/>
    </row>
    <row r="40" ht="19.5" customHeight="1" spans="1:5">
      <c r="A40" s="110"/>
      <c r="B40" s="263" t="s">
        <v>127</v>
      </c>
      <c r="C40" s="189"/>
      <c r="D40" s="189"/>
      <c r="E40" s="258"/>
    </row>
    <row r="41" ht="19.5" customHeight="1" spans="1:5">
      <c r="A41" s="110"/>
      <c r="B41" s="263" t="s">
        <v>128</v>
      </c>
      <c r="C41" s="261">
        <v>3947</v>
      </c>
      <c r="D41" s="262">
        <v>3947</v>
      </c>
      <c r="E41" s="258">
        <f t="shared" si="1"/>
        <v>1</v>
      </c>
    </row>
    <row r="42" ht="19.5" customHeight="1" spans="1:5">
      <c r="A42" s="110"/>
      <c r="B42" s="215" t="s">
        <v>129</v>
      </c>
      <c r="C42" s="265">
        <f>SUM(C28:C41)</f>
        <v>337879</v>
      </c>
      <c r="D42" s="265">
        <f>SUM(D28:D41)</f>
        <v>293687.814081053</v>
      </c>
      <c r="E42" s="258">
        <f t="shared" si="1"/>
        <v>0.869210025130456</v>
      </c>
    </row>
  </sheetData>
  <mergeCells count="6">
    <mergeCell ref="A2:E2"/>
    <mergeCell ref="A4:A5"/>
    <mergeCell ref="B4:B5"/>
    <mergeCell ref="C4:C5"/>
    <mergeCell ref="D4:D5"/>
    <mergeCell ref="E4:E5"/>
  </mergeCells>
  <dataValidations count="1">
    <dataValidation type="decimal" operator="between" allowBlank="1" showInputMessage="1" showErrorMessage="1" sqref="C8:C24">
      <formula1>-99999999999999</formula1>
      <formula2>99999999999999</formula2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314"/>
  <sheetViews>
    <sheetView workbookViewId="0">
      <pane ySplit="4" topLeftCell="A1294" activePane="bottomLeft" state="frozen"/>
      <selection/>
      <selection pane="bottomLeft" activeCell="J1311" sqref="J1311"/>
    </sheetView>
  </sheetViews>
  <sheetFormatPr defaultColWidth="6.75" defaultRowHeight="10.8"/>
  <cols>
    <col min="1" max="3" width="6.75" style="105"/>
    <col min="4" max="4" width="12.1296296296296" style="105" customWidth="1"/>
    <col min="5" max="6" width="22.3796296296296" style="45" customWidth="1"/>
    <col min="7" max="7" width="22.3796296296296" style="105" customWidth="1"/>
    <col min="8" max="8" width="22.3796296296296" style="45" customWidth="1"/>
    <col min="9" max="10" width="9" style="45" customWidth="1"/>
    <col min="11" max="15" width="6.37962962962963" style="45" customWidth="1"/>
    <col min="16" max="48" width="9" style="45" customWidth="1"/>
    <col min="49" max="16384" width="6.75" style="45"/>
  </cols>
  <sheetData>
    <row r="1" ht="19.5" customHeight="1" spans="1:7">
      <c r="A1" s="45"/>
      <c r="B1" s="45"/>
      <c r="C1" s="45"/>
      <c r="D1" s="45"/>
      <c r="E1" s="216"/>
      <c r="G1" s="217"/>
    </row>
    <row r="2" ht="19.5" customHeight="1" spans="1:48">
      <c r="A2" s="218" t="s">
        <v>6</v>
      </c>
      <c r="B2" s="218"/>
      <c r="C2" s="218"/>
      <c r="D2" s="218"/>
      <c r="E2" s="218"/>
      <c r="F2" s="218"/>
      <c r="G2" s="218"/>
      <c r="H2" s="21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</row>
    <row r="3" ht="19.5" customHeight="1" spans="5:48">
      <c r="E3" s="219"/>
      <c r="F3" s="202"/>
      <c r="G3" s="217"/>
      <c r="H3" s="220" t="s">
        <v>52</v>
      </c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</row>
    <row r="4" ht="19.5" customHeight="1" spans="1:48">
      <c r="A4" s="221" t="s">
        <v>130</v>
      </c>
      <c r="B4" s="221"/>
      <c r="C4" s="221"/>
      <c r="D4" s="221" t="s">
        <v>91</v>
      </c>
      <c r="E4" s="188" t="s">
        <v>131</v>
      </c>
      <c r="F4" s="116" t="s">
        <v>54</v>
      </c>
      <c r="G4" s="206" t="s">
        <v>132</v>
      </c>
      <c r="H4" s="222" t="s">
        <v>56</v>
      </c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14"/>
    </row>
    <row r="5" ht="19.5" customHeight="1" spans="1:48">
      <c r="A5" s="221" t="s">
        <v>133</v>
      </c>
      <c r="B5" s="221" t="s">
        <v>134</v>
      </c>
      <c r="C5" s="221" t="s">
        <v>135</v>
      </c>
      <c r="D5" s="223"/>
      <c r="E5" s="188"/>
      <c r="F5" s="116"/>
      <c r="G5" s="206"/>
      <c r="H5" s="222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14"/>
    </row>
    <row r="6" ht="19.5" customHeight="1" spans="1:48">
      <c r="A6" s="224">
        <v>201</v>
      </c>
      <c r="B6" s="224"/>
      <c r="C6" s="224"/>
      <c r="D6" s="225">
        <v>201</v>
      </c>
      <c r="E6" s="226" t="s">
        <v>136</v>
      </c>
      <c r="F6" s="227">
        <v>26840</v>
      </c>
      <c r="G6" s="228">
        <v>22498.1248792</v>
      </c>
      <c r="H6" s="229">
        <f t="shared" ref="H6:H69" si="0">G6/F6</f>
        <v>0.838231180298063</v>
      </c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</row>
    <row r="7" ht="19.5" customHeight="1" spans="1:48">
      <c r="A7" s="224">
        <v>201</v>
      </c>
      <c r="B7" s="224" t="s">
        <v>137</v>
      </c>
      <c r="C7" s="224"/>
      <c r="D7" s="225">
        <v>20101</v>
      </c>
      <c r="E7" s="230" t="s">
        <v>138</v>
      </c>
      <c r="F7" s="227">
        <v>1396</v>
      </c>
      <c r="G7" s="228">
        <v>685.590224</v>
      </c>
      <c r="H7" s="229">
        <f t="shared" si="0"/>
        <v>0.491110475644699</v>
      </c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</row>
    <row r="8" ht="19.5" customHeight="1" spans="1:8">
      <c r="A8" s="224">
        <v>201</v>
      </c>
      <c r="B8" s="224" t="s">
        <v>137</v>
      </c>
      <c r="C8" s="224" t="s">
        <v>137</v>
      </c>
      <c r="D8" s="225">
        <v>2010101</v>
      </c>
      <c r="E8" s="230" t="s">
        <v>139</v>
      </c>
      <c r="F8" s="227">
        <v>920</v>
      </c>
      <c r="G8" s="228">
        <v>475.510224</v>
      </c>
      <c r="H8" s="229">
        <f t="shared" si="0"/>
        <v>0.516858939130435</v>
      </c>
    </row>
    <row r="9" ht="19.5" customHeight="1" spans="1:8">
      <c r="A9" s="224">
        <v>201</v>
      </c>
      <c r="B9" s="224" t="s">
        <v>137</v>
      </c>
      <c r="C9" s="224" t="s">
        <v>140</v>
      </c>
      <c r="D9" s="225">
        <v>2010102</v>
      </c>
      <c r="E9" s="230" t="s">
        <v>141</v>
      </c>
      <c r="F9" s="227">
        <v>248</v>
      </c>
      <c r="G9" s="228">
        <v>120</v>
      </c>
      <c r="H9" s="229">
        <f t="shared" si="0"/>
        <v>0.483870967741935</v>
      </c>
    </row>
    <row r="10" ht="19.5" customHeight="1" spans="1:8">
      <c r="A10" s="224">
        <v>201</v>
      </c>
      <c r="B10" s="224" t="s">
        <v>137</v>
      </c>
      <c r="C10" s="224" t="s">
        <v>142</v>
      </c>
      <c r="D10" s="225">
        <v>2010103</v>
      </c>
      <c r="E10" s="231" t="s">
        <v>143</v>
      </c>
      <c r="F10" s="227"/>
      <c r="G10" s="228"/>
      <c r="H10" s="229" t="e">
        <f t="shared" si="0"/>
        <v>#DIV/0!</v>
      </c>
    </row>
    <row r="11" ht="19.5" customHeight="1" spans="1:8">
      <c r="A11" s="224">
        <v>201</v>
      </c>
      <c r="B11" s="224" t="s">
        <v>137</v>
      </c>
      <c r="C11" s="224" t="s">
        <v>144</v>
      </c>
      <c r="D11" s="225">
        <v>2010104</v>
      </c>
      <c r="E11" s="231" t="s">
        <v>145</v>
      </c>
      <c r="F11" s="227">
        <v>60</v>
      </c>
      <c r="G11" s="228"/>
      <c r="H11" s="229">
        <f t="shared" si="0"/>
        <v>0</v>
      </c>
    </row>
    <row r="12" ht="19.5" customHeight="1" spans="1:8">
      <c r="A12" s="224">
        <v>201</v>
      </c>
      <c r="B12" s="224" t="s">
        <v>137</v>
      </c>
      <c r="C12" s="224" t="s">
        <v>146</v>
      </c>
      <c r="D12" s="225">
        <v>2010105</v>
      </c>
      <c r="E12" s="231" t="s">
        <v>147</v>
      </c>
      <c r="F12" s="227">
        <v>71</v>
      </c>
      <c r="G12" s="228"/>
      <c r="H12" s="229">
        <f t="shared" si="0"/>
        <v>0</v>
      </c>
    </row>
    <row r="13" ht="19.5" customHeight="1" spans="1:8">
      <c r="A13" s="224">
        <v>201</v>
      </c>
      <c r="B13" s="224" t="s">
        <v>137</v>
      </c>
      <c r="C13" s="224" t="s">
        <v>148</v>
      </c>
      <c r="D13" s="225">
        <v>2010106</v>
      </c>
      <c r="E13" s="232" t="s">
        <v>149</v>
      </c>
      <c r="F13" s="227">
        <v>9</v>
      </c>
      <c r="G13" s="228"/>
      <c r="H13" s="229">
        <f t="shared" si="0"/>
        <v>0</v>
      </c>
    </row>
    <row r="14" ht="19.5" customHeight="1" spans="1:8">
      <c r="A14" s="224">
        <v>201</v>
      </c>
      <c r="B14" s="224" t="s">
        <v>137</v>
      </c>
      <c r="C14" s="224" t="s">
        <v>150</v>
      </c>
      <c r="D14" s="225">
        <v>2010107</v>
      </c>
      <c r="E14" s="232" t="s">
        <v>151</v>
      </c>
      <c r="F14" s="227">
        <v>15</v>
      </c>
      <c r="G14" s="233"/>
      <c r="H14" s="229">
        <f t="shared" si="0"/>
        <v>0</v>
      </c>
    </row>
    <row r="15" ht="19.5" customHeight="1" spans="1:8">
      <c r="A15" s="224">
        <v>201</v>
      </c>
      <c r="B15" s="224" t="s">
        <v>137</v>
      </c>
      <c r="C15" s="224" t="s">
        <v>152</v>
      </c>
      <c r="D15" s="225">
        <v>2010108</v>
      </c>
      <c r="E15" s="232" t="s">
        <v>153</v>
      </c>
      <c r="F15" s="227">
        <v>53</v>
      </c>
      <c r="G15" s="228">
        <v>90.08</v>
      </c>
      <c r="H15" s="229">
        <f t="shared" si="0"/>
        <v>1.69962264150943</v>
      </c>
    </row>
    <row r="16" ht="19.5" customHeight="1" spans="1:8">
      <c r="A16" s="224">
        <v>201</v>
      </c>
      <c r="B16" s="224" t="s">
        <v>137</v>
      </c>
      <c r="C16" s="224" t="s">
        <v>154</v>
      </c>
      <c r="D16" s="225">
        <v>2010109</v>
      </c>
      <c r="E16" s="232" t="s">
        <v>155</v>
      </c>
      <c r="F16" s="227"/>
      <c r="G16" s="233"/>
      <c r="H16" s="229" t="e">
        <f t="shared" si="0"/>
        <v>#DIV/0!</v>
      </c>
    </row>
    <row r="17" ht="19.5" customHeight="1" spans="1:8">
      <c r="A17" s="224">
        <v>201</v>
      </c>
      <c r="B17" s="224" t="s">
        <v>137</v>
      </c>
      <c r="C17" s="224" t="s">
        <v>156</v>
      </c>
      <c r="D17" s="225">
        <v>2010150</v>
      </c>
      <c r="E17" s="232" t="s">
        <v>157</v>
      </c>
      <c r="F17" s="227"/>
      <c r="G17" s="233"/>
      <c r="H17" s="229" t="e">
        <f t="shared" si="0"/>
        <v>#DIV/0!</v>
      </c>
    </row>
    <row r="18" ht="19.5" customHeight="1" spans="1:8">
      <c r="A18" s="224">
        <v>201</v>
      </c>
      <c r="B18" s="224" t="s">
        <v>137</v>
      </c>
      <c r="C18" s="224" t="s">
        <v>158</v>
      </c>
      <c r="D18" s="225">
        <v>2010199</v>
      </c>
      <c r="E18" s="232" t="s">
        <v>159</v>
      </c>
      <c r="F18" s="227">
        <v>20</v>
      </c>
      <c r="G18" s="233"/>
      <c r="H18" s="229">
        <f t="shared" si="0"/>
        <v>0</v>
      </c>
    </row>
    <row r="19" ht="19.5" customHeight="1" spans="1:8">
      <c r="A19" s="224" t="s">
        <v>160</v>
      </c>
      <c r="B19" s="224" t="s">
        <v>161</v>
      </c>
      <c r="C19" s="224"/>
      <c r="D19" s="225">
        <v>20102</v>
      </c>
      <c r="E19" s="230" t="s">
        <v>162</v>
      </c>
      <c r="F19" s="227">
        <v>149</v>
      </c>
      <c r="G19" s="228">
        <v>342.051924</v>
      </c>
      <c r="H19" s="229">
        <f t="shared" si="0"/>
        <v>2.2956504966443</v>
      </c>
    </row>
    <row r="20" ht="19.5" customHeight="1" spans="1:8">
      <c r="A20" s="224" t="s">
        <v>160</v>
      </c>
      <c r="B20" s="224" t="s">
        <v>161</v>
      </c>
      <c r="C20" s="224" t="s">
        <v>163</v>
      </c>
      <c r="D20" s="225">
        <v>2010201</v>
      </c>
      <c r="E20" s="230" t="s">
        <v>139</v>
      </c>
      <c r="F20" s="227">
        <v>78</v>
      </c>
      <c r="G20" s="233">
        <v>342.051924</v>
      </c>
      <c r="H20" s="229">
        <f t="shared" si="0"/>
        <v>4.38528107692308</v>
      </c>
    </row>
    <row r="21" ht="19.5" customHeight="1" spans="1:8">
      <c r="A21" s="224" t="s">
        <v>160</v>
      </c>
      <c r="B21" s="224" t="s">
        <v>161</v>
      </c>
      <c r="C21" s="224" t="s">
        <v>164</v>
      </c>
      <c r="D21" s="225">
        <v>2010202</v>
      </c>
      <c r="E21" s="230" t="s">
        <v>165</v>
      </c>
      <c r="F21" s="227">
        <v>25</v>
      </c>
      <c r="G21" s="233"/>
      <c r="H21" s="229">
        <f t="shared" si="0"/>
        <v>0</v>
      </c>
    </row>
    <row r="22" ht="19.5" customHeight="1" spans="1:8">
      <c r="A22" s="224" t="s">
        <v>160</v>
      </c>
      <c r="B22" s="224" t="s">
        <v>161</v>
      </c>
      <c r="C22" s="224" t="s">
        <v>166</v>
      </c>
      <c r="D22" s="225">
        <v>2010203</v>
      </c>
      <c r="E22" s="231" t="s">
        <v>167</v>
      </c>
      <c r="F22" s="227"/>
      <c r="G22" s="233"/>
      <c r="H22" s="229" t="e">
        <f t="shared" si="0"/>
        <v>#DIV/0!</v>
      </c>
    </row>
    <row r="23" ht="19.5" customHeight="1" spans="1:8">
      <c r="A23" s="224" t="s">
        <v>160</v>
      </c>
      <c r="B23" s="224" t="s">
        <v>161</v>
      </c>
      <c r="C23" s="224" t="s">
        <v>168</v>
      </c>
      <c r="D23" s="225">
        <v>2010204</v>
      </c>
      <c r="E23" s="231" t="s">
        <v>169</v>
      </c>
      <c r="F23" s="227"/>
      <c r="G23" s="233"/>
      <c r="H23" s="229" t="e">
        <f t="shared" si="0"/>
        <v>#DIV/0!</v>
      </c>
    </row>
    <row r="24" ht="19.5" customHeight="1" spans="1:8">
      <c r="A24" s="224" t="s">
        <v>160</v>
      </c>
      <c r="B24" s="224" t="s">
        <v>161</v>
      </c>
      <c r="C24" s="224" t="s">
        <v>170</v>
      </c>
      <c r="D24" s="225">
        <v>2010205</v>
      </c>
      <c r="E24" s="231" t="s">
        <v>171</v>
      </c>
      <c r="F24" s="227"/>
      <c r="G24" s="233"/>
      <c r="H24" s="229" t="e">
        <f t="shared" si="0"/>
        <v>#DIV/0!</v>
      </c>
    </row>
    <row r="25" ht="19.5" customHeight="1" spans="1:8">
      <c r="A25" s="224" t="s">
        <v>160</v>
      </c>
      <c r="B25" s="224" t="s">
        <v>161</v>
      </c>
      <c r="C25" s="224" t="s">
        <v>172</v>
      </c>
      <c r="D25" s="225">
        <v>2010206</v>
      </c>
      <c r="E25" s="231" t="s">
        <v>173</v>
      </c>
      <c r="F25" s="227">
        <v>31</v>
      </c>
      <c r="G25" s="233"/>
      <c r="H25" s="229">
        <f t="shared" si="0"/>
        <v>0</v>
      </c>
    </row>
    <row r="26" ht="19.5" customHeight="1" spans="1:8">
      <c r="A26" s="224" t="s">
        <v>160</v>
      </c>
      <c r="B26" s="224" t="s">
        <v>161</v>
      </c>
      <c r="C26" s="224" t="s">
        <v>156</v>
      </c>
      <c r="D26" s="225">
        <v>2010250</v>
      </c>
      <c r="E26" s="231" t="s">
        <v>157</v>
      </c>
      <c r="F26" s="227"/>
      <c r="G26" s="233"/>
      <c r="H26" s="229" t="e">
        <f t="shared" si="0"/>
        <v>#DIV/0!</v>
      </c>
    </row>
    <row r="27" ht="19.5" customHeight="1" spans="1:8">
      <c r="A27" s="224" t="s">
        <v>160</v>
      </c>
      <c r="B27" s="224" t="s">
        <v>161</v>
      </c>
      <c r="C27" s="224" t="s">
        <v>174</v>
      </c>
      <c r="D27" s="225">
        <v>2010299</v>
      </c>
      <c r="E27" s="231" t="s">
        <v>175</v>
      </c>
      <c r="F27" s="227">
        <v>15</v>
      </c>
      <c r="G27" s="233"/>
      <c r="H27" s="229">
        <f t="shared" si="0"/>
        <v>0</v>
      </c>
    </row>
    <row r="28" ht="19.5" customHeight="1" spans="1:8">
      <c r="A28" s="224" t="s">
        <v>160</v>
      </c>
      <c r="B28" s="224" t="s">
        <v>176</v>
      </c>
      <c r="C28" s="224"/>
      <c r="D28" s="225">
        <v>20103</v>
      </c>
      <c r="E28" s="230" t="s">
        <v>177</v>
      </c>
      <c r="F28" s="227">
        <v>1115</v>
      </c>
      <c r="G28" s="228">
        <v>755.44676</v>
      </c>
      <c r="H28" s="229">
        <f t="shared" si="0"/>
        <v>0.677530726457399</v>
      </c>
    </row>
    <row r="29" ht="19.5" customHeight="1" spans="1:8">
      <c r="A29" s="224" t="s">
        <v>160</v>
      </c>
      <c r="B29" s="224" t="s">
        <v>176</v>
      </c>
      <c r="C29" s="224" t="s">
        <v>163</v>
      </c>
      <c r="D29" s="225">
        <v>2010301</v>
      </c>
      <c r="E29" s="230" t="s">
        <v>139</v>
      </c>
      <c r="F29" s="227">
        <v>587</v>
      </c>
      <c r="G29" s="233">
        <v>755.44676</v>
      </c>
      <c r="H29" s="229">
        <f t="shared" si="0"/>
        <v>1.28696211243612</v>
      </c>
    </row>
    <row r="30" ht="19.5" customHeight="1" spans="1:8">
      <c r="A30" s="224" t="s">
        <v>160</v>
      </c>
      <c r="B30" s="224" t="s">
        <v>176</v>
      </c>
      <c r="C30" s="224" t="s">
        <v>164</v>
      </c>
      <c r="D30" s="225">
        <v>2010302</v>
      </c>
      <c r="E30" s="230" t="s">
        <v>165</v>
      </c>
      <c r="F30" s="227">
        <v>249</v>
      </c>
      <c r="G30" s="233"/>
      <c r="H30" s="229">
        <f t="shared" si="0"/>
        <v>0</v>
      </c>
    </row>
    <row r="31" ht="19.5" customHeight="1" spans="1:8">
      <c r="A31" s="224" t="s">
        <v>160</v>
      </c>
      <c r="B31" s="224" t="s">
        <v>176</v>
      </c>
      <c r="C31" s="224" t="s">
        <v>166</v>
      </c>
      <c r="D31" s="225">
        <v>2010303</v>
      </c>
      <c r="E31" s="231" t="s">
        <v>143</v>
      </c>
      <c r="F31" s="227"/>
      <c r="G31" s="233"/>
      <c r="H31" s="229" t="e">
        <f t="shared" si="0"/>
        <v>#DIV/0!</v>
      </c>
    </row>
    <row r="32" ht="19.5" customHeight="1" spans="1:8">
      <c r="A32" s="224" t="s">
        <v>160</v>
      </c>
      <c r="B32" s="224" t="s">
        <v>176</v>
      </c>
      <c r="C32" s="224" t="s">
        <v>168</v>
      </c>
      <c r="D32" s="225">
        <v>2010304</v>
      </c>
      <c r="E32" s="231" t="s">
        <v>178</v>
      </c>
      <c r="F32" s="227"/>
      <c r="G32" s="233"/>
      <c r="H32" s="229" t="e">
        <f t="shared" si="0"/>
        <v>#DIV/0!</v>
      </c>
    </row>
    <row r="33" ht="19.5" customHeight="1" spans="1:8">
      <c r="A33" s="224" t="s">
        <v>160</v>
      </c>
      <c r="B33" s="224" t="s">
        <v>176</v>
      </c>
      <c r="C33" s="224" t="s">
        <v>170</v>
      </c>
      <c r="D33" s="225">
        <v>2010305</v>
      </c>
      <c r="E33" s="231" t="s">
        <v>179</v>
      </c>
      <c r="F33" s="227"/>
      <c r="G33" s="233"/>
      <c r="H33" s="229" t="e">
        <f t="shared" si="0"/>
        <v>#DIV/0!</v>
      </c>
    </row>
    <row r="34" ht="19.5" customHeight="1" spans="1:8">
      <c r="A34" s="224" t="s">
        <v>160</v>
      </c>
      <c r="B34" s="224" t="s">
        <v>176</v>
      </c>
      <c r="C34" s="224" t="s">
        <v>172</v>
      </c>
      <c r="D34" s="225">
        <v>2010306</v>
      </c>
      <c r="E34" s="234" t="s">
        <v>180</v>
      </c>
      <c r="F34" s="227">
        <v>137</v>
      </c>
      <c r="G34" s="233"/>
      <c r="H34" s="229">
        <f t="shared" si="0"/>
        <v>0</v>
      </c>
    </row>
    <row r="35" ht="19.5" customHeight="1" spans="1:8">
      <c r="A35" s="224" t="s">
        <v>160</v>
      </c>
      <c r="B35" s="224" t="s">
        <v>176</v>
      </c>
      <c r="C35" s="224" t="s">
        <v>181</v>
      </c>
      <c r="D35" s="225">
        <v>2010308</v>
      </c>
      <c r="E35" s="230" t="s">
        <v>182</v>
      </c>
      <c r="F35" s="227"/>
      <c r="G35" s="233"/>
      <c r="H35" s="229" t="e">
        <f t="shared" si="0"/>
        <v>#DIV/0!</v>
      </c>
    </row>
    <row r="36" ht="19.5" customHeight="1" spans="1:8">
      <c r="A36" s="224" t="s">
        <v>160</v>
      </c>
      <c r="B36" s="224" t="s">
        <v>176</v>
      </c>
      <c r="C36" s="224" t="s">
        <v>183</v>
      </c>
      <c r="D36" s="225">
        <v>2010309</v>
      </c>
      <c r="E36" s="231" t="s">
        <v>184</v>
      </c>
      <c r="F36" s="227"/>
      <c r="G36" s="233"/>
      <c r="H36" s="229" t="e">
        <f t="shared" si="0"/>
        <v>#DIV/0!</v>
      </c>
    </row>
    <row r="37" ht="19.5" customHeight="1" spans="1:8">
      <c r="A37" s="224" t="s">
        <v>160</v>
      </c>
      <c r="B37" s="224" t="s">
        <v>176</v>
      </c>
      <c r="C37" s="224" t="s">
        <v>185</v>
      </c>
      <c r="D37" s="225">
        <v>2010350</v>
      </c>
      <c r="E37" s="231" t="s">
        <v>157</v>
      </c>
      <c r="F37" s="227"/>
      <c r="G37" s="233"/>
      <c r="H37" s="229" t="e">
        <f t="shared" si="0"/>
        <v>#DIV/0!</v>
      </c>
    </row>
    <row r="38" ht="19.5" customHeight="1" spans="1:8">
      <c r="A38" s="224" t="s">
        <v>160</v>
      </c>
      <c r="B38" s="224" t="s">
        <v>176</v>
      </c>
      <c r="C38" s="224" t="s">
        <v>174</v>
      </c>
      <c r="D38" s="225">
        <v>2010399</v>
      </c>
      <c r="E38" s="231" t="s">
        <v>186</v>
      </c>
      <c r="F38" s="227">
        <v>142</v>
      </c>
      <c r="G38" s="233"/>
      <c r="H38" s="229">
        <f t="shared" si="0"/>
        <v>0</v>
      </c>
    </row>
    <row r="39" ht="19.5" customHeight="1" spans="1:8">
      <c r="A39" s="224" t="s">
        <v>160</v>
      </c>
      <c r="B39" s="224" t="s">
        <v>187</v>
      </c>
      <c r="C39" s="224"/>
      <c r="D39" s="225">
        <v>20104</v>
      </c>
      <c r="E39" s="230" t="s">
        <v>188</v>
      </c>
      <c r="F39" s="227">
        <v>658</v>
      </c>
      <c r="G39" s="228">
        <v>851.506604</v>
      </c>
      <c r="H39" s="229">
        <f t="shared" si="0"/>
        <v>1.29408298480243</v>
      </c>
    </row>
    <row r="40" ht="19.5" customHeight="1" spans="1:8">
      <c r="A40" s="224" t="s">
        <v>160</v>
      </c>
      <c r="B40" s="224" t="s">
        <v>187</v>
      </c>
      <c r="C40" s="224" t="s">
        <v>163</v>
      </c>
      <c r="D40" s="225">
        <v>2010401</v>
      </c>
      <c r="E40" s="230" t="s">
        <v>139</v>
      </c>
      <c r="F40" s="227">
        <v>549</v>
      </c>
      <c r="G40" s="233">
        <v>651.506604</v>
      </c>
      <c r="H40" s="229">
        <f t="shared" si="0"/>
        <v>1.18671512568306</v>
      </c>
    </row>
    <row r="41" ht="19.5" customHeight="1" spans="1:8">
      <c r="A41" s="224" t="s">
        <v>160</v>
      </c>
      <c r="B41" s="224" t="s">
        <v>187</v>
      </c>
      <c r="C41" s="224" t="s">
        <v>164</v>
      </c>
      <c r="D41" s="225">
        <v>2010402</v>
      </c>
      <c r="E41" s="230" t="s">
        <v>165</v>
      </c>
      <c r="F41" s="227">
        <v>87</v>
      </c>
      <c r="G41" s="233">
        <v>200</v>
      </c>
      <c r="H41" s="229">
        <f t="shared" si="0"/>
        <v>2.29885057471264</v>
      </c>
    </row>
    <row r="42" ht="19.5" customHeight="1" spans="1:8">
      <c r="A42" s="224" t="s">
        <v>160</v>
      </c>
      <c r="B42" s="224" t="s">
        <v>187</v>
      </c>
      <c r="C42" s="224" t="s">
        <v>166</v>
      </c>
      <c r="D42" s="225">
        <v>2010403</v>
      </c>
      <c r="E42" s="231" t="s">
        <v>143</v>
      </c>
      <c r="F42" s="227"/>
      <c r="G42" s="233"/>
      <c r="H42" s="229" t="e">
        <f t="shared" si="0"/>
        <v>#DIV/0!</v>
      </c>
    </row>
    <row r="43" ht="19.5" customHeight="1" spans="1:8">
      <c r="A43" s="224" t="s">
        <v>160</v>
      </c>
      <c r="B43" s="224" t="s">
        <v>187</v>
      </c>
      <c r="C43" s="224" t="s">
        <v>168</v>
      </c>
      <c r="D43" s="225">
        <v>2010404</v>
      </c>
      <c r="E43" s="231" t="s">
        <v>189</v>
      </c>
      <c r="F43" s="227"/>
      <c r="G43" s="233"/>
      <c r="H43" s="229" t="e">
        <f t="shared" si="0"/>
        <v>#DIV/0!</v>
      </c>
    </row>
    <row r="44" ht="19.5" customHeight="1" spans="1:8">
      <c r="A44" s="224" t="s">
        <v>160</v>
      </c>
      <c r="B44" s="224" t="s">
        <v>187</v>
      </c>
      <c r="C44" s="224" t="s">
        <v>170</v>
      </c>
      <c r="D44" s="225">
        <v>2010405</v>
      </c>
      <c r="E44" s="231" t="s">
        <v>190</v>
      </c>
      <c r="F44" s="227"/>
      <c r="G44" s="233"/>
      <c r="H44" s="229" t="e">
        <f t="shared" si="0"/>
        <v>#DIV/0!</v>
      </c>
    </row>
    <row r="45" ht="19.5" customHeight="1" spans="1:8">
      <c r="A45" s="224" t="s">
        <v>160</v>
      </c>
      <c r="B45" s="224" t="s">
        <v>187</v>
      </c>
      <c r="C45" s="224" t="s">
        <v>172</v>
      </c>
      <c r="D45" s="225">
        <v>2010406</v>
      </c>
      <c r="E45" s="230" t="s">
        <v>191</v>
      </c>
      <c r="F45" s="227"/>
      <c r="G45" s="233"/>
      <c r="H45" s="229" t="e">
        <f t="shared" si="0"/>
        <v>#DIV/0!</v>
      </c>
    </row>
    <row r="46" ht="19.5" customHeight="1" spans="1:8">
      <c r="A46" s="224" t="s">
        <v>160</v>
      </c>
      <c r="B46" s="224" t="s">
        <v>187</v>
      </c>
      <c r="C46" s="224" t="s">
        <v>192</v>
      </c>
      <c r="D46" s="225">
        <v>2010407</v>
      </c>
      <c r="E46" s="230" t="s">
        <v>193</v>
      </c>
      <c r="F46" s="227"/>
      <c r="G46" s="233"/>
      <c r="H46" s="229" t="e">
        <f t="shared" si="0"/>
        <v>#DIV/0!</v>
      </c>
    </row>
    <row r="47" ht="19.5" customHeight="1" spans="1:8">
      <c r="A47" s="224" t="s">
        <v>160</v>
      </c>
      <c r="B47" s="224" t="s">
        <v>187</v>
      </c>
      <c r="C47" s="224" t="s">
        <v>194</v>
      </c>
      <c r="D47" s="225">
        <v>2010408</v>
      </c>
      <c r="E47" s="230" t="s">
        <v>195</v>
      </c>
      <c r="F47" s="227"/>
      <c r="G47" s="233"/>
      <c r="H47" s="229" t="e">
        <f t="shared" si="0"/>
        <v>#DIV/0!</v>
      </c>
    </row>
    <row r="48" ht="19.5" customHeight="1" spans="1:8">
      <c r="A48" s="224" t="s">
        <v>160</v>
      </c>
      <c r="B48" s="224" t="s">
        <v>187</v>
      </c>
      <c r="C48" s="224" t="s">
        <v>185</v>
      </c>
      <c r="D48" s="225">
        <v>2010450</v>
      </c>
      <c r="E48" s="230" t="s">
        <v>157</v>
      </c>
      <c r="F48" s="227"/>
      <c r="G48" s="233"/>
      <c r="H48" s="229" t="e">
        <f t="shared" si="0"/>
        <v>#DIV/0!</v>
      </c>
    </row>
    <row r="49" ht="19.5" customHeight="1" spans="1:8">
      <c r="A49" s="224" t="s">
        <v>160</v>
      </c>
      <c r="B49" s="224" t="s">
        <v>187</v>
      </c>
      <c r="C49" s="224" t="s">
        <v>174</v>
      </c>
      <c r="D49" s="225">
        <v>2010499</v>
      </c>
      <c r="E49" s="230" t="s">
        <v>196</v>
      </c>
      <c r="F49" s="227">
        <v>22</v>
      </c>
      <c r="G49" s="233"/>
      <c r="H49" s="229">
        <f t="shared" si="0"/>
        <v>0</v>
      </c>
    </row>
    <row r="50" ht="19.5" customHeight="1" spans="1:8">
      <c r="A50" s="224" t="s">
        <v>160</v>
      </c>
      <c r="B50" s="224" t="s">
        <v>197</v>
      </c>
      <c r="C50" s="224"/>
      <c r="D50" s="225">
        <v>20105</v>
      </c>
      <c r="E50" s="231" t="s">
        <v>198</v>
      </c>
      <c r="F50" s="227">
        <v>239</v>
      </c>
      <c r="G50" s="233">
        <v>254.033688</v>
      </c>
      <c r="H50" s="229">
        <f t="shared" si="0"/>
        <v>1.06290246025105</v>
      </c>
    </row>
    <row r="51" ht="19.5" customHeight="1" spans="1:8">
      <c r="A51" s="224" t="s">
        <v>160</v>
      </c>
      <c r="B51" s="224" t="s">
        <v>197</v>
      </c>
      <c r="C51" s="224" t="s">
        <v>163</v>
      </c>
      <c r="D51" s="225">
        <v>2010501</v>
      </c>
      <c r="E51" s="231" t="s">
        <v>139</v>
      </c>
      <c r="F51" s="227">
        <v>166</v>
      </c>
      <c r="G51" s="228">
        <v>254.033688</v>
      </c>
      <c r="H51" s="229">
        <f t="shared" si="0"/>
        <v>1.53032342168675</v>
      </c>
    </row>
    <row r="52" ht="19.5" customHeight="1" spans="1:8">
      <c r="A52" s="224" t="s">
        <v>160</v>
      </c>
      <c r="B52" s="224" t="s">
        <v>197</v>
      </c>
      <c r="C52" s="224" t="s">
        <v>164</v>
      </c>
      <c r="D52" s="225">
        <v>2010502</v>
      </c>
      <c r="E52" s="231" t="s">
        <v>165</v>
      </c>
      <c r="F52" s="227">
        <v>73</v>
      </c>
      <c r="G52" s="233"/>
      <c r="H52" s="229">
        <f t="shared" si="0"/>
        <v>0</v>
      </c>
    </row>
    <row r="53" ht="19.5" customHeight="1" spans="1:8">
      <c r="A53" s="224" t="s">
        <v>160</v>
      </c>
      <c r="B53" s="224" t="s">
        <v>197</v>
      </c>
      <c r="C53" s="224" t="s">
        <v>166</v>
      </c>
      <c r="D53" s="225">
        <v>2010503</v>
      </c>
      <c r="E53" s="232" t="s">
        <v>143</v>
      </c>
      <c r="F53" s="227"/>
      <c r="G53" s="233"/>
      <c r="H53" s="229" t="e">
        <f t="shared" si="0"/>
        <v>#DIV/0!</v>
      </c>
    </row>
    <row r="54" ht="19.5" customHeight="1" spans="1:8">
      <c r="A54" s="224" t="s">
        <v>160</v>
      </c>
      <c r="B54" s="224" t="s">
        <v>197</v>
      </c>
      <c r="C54" s="224" t="s">
        <v>168</v>
      </c>
      <c r="D54" s="225">
        <v>2010504</v>
      </c>
      <c r="E54" s="230" t="s">
        <v>199</v>
      </c>
      <c r="F54" s="227"/>
      <c r="G54" s="233"/>
      <c r="H54" s="229" t="e">
        <f t="shared" si="0"/>
        <v>#DIV/0!</v>
      </c>
    </row>
    <row r="55" ht="19.5" customHeight="1" spans="1:8">
      <c r="A55" s="224" t="s">
        <v>160</v>
      </c>
      <c r="B55" s="224" t="s">
        <v>197</v>
      </c>
      <c r="C55" s="224" t="s">
        <v>170</v>
      </c>
      <c r="D55" s="225">
        <v>2010505</v>
      </c>
      <c r="E55" s="230" t="s">
        <v>200</v>
      </c>
      <c r="F55" s="227"/>
      <c r="G55" s="233"/>
      <c r="H55" s="229" t="e">
        <f t="shared" si="0"/>
        <v>#DIV/0!</v>
      </c>
    </row>
    <row r="56" ht="19.5" customHeight="1" spans="1:8">
      <c r="A56" s="224" t="s">
        <v>160</v>
      </c>
      <c r="B56" s="224" t="s">
        <v>197</v>
      </c>
      <c r="C56" s="224" t="s">
        <v>172</v>
      </c>
      <c r="D56" s="225">
        <v>2010506</v>
      </c>
      <c r="E56" s="230" t="s">
        <v>201</v>
      </c>
      <c r="F56" s="227"/>
      <c r="G56" s="233"/>
      <c r="H56" s="229" t="e">
        <f t="shared" si="0"/>
        <v>#DIV/0!</v>
      </c>
    </row>
    <row r="57" ht="19.5" customHeight="1" spans="1:8">
      <c r="A57" s="224" t="s">
        <v>160</v>
      </c>
      <c r="B57" s="224" t="s">
        <v>197</v>
      </c>
      <c r="C57" s="224" t="s">
        <v>192</v>
      </c>
      <c r="D57" s="225">
        <v>2010507</v>
      </c>
      <c r="E57" s="231" t="s">
        <v>202</v>
      </c>
      <c r="F57" s="227"/>
      <c r="G57" s="233"/>
      <c r="H57" s="229" t="e">
        <f t="shared" si="0"/>
        <v>#DIV/0!</v>
      </c>
    </row>
    <row r="58" ht="19.5" customHeight="1" spans="1:8">
      <c r="A58" s="224" t="s">
        <v>160</v>
      </c>
      <c r="B58" s="224" t="s">
        <v>197</v>
      </c>
      <c r="C58" s="224" t="s">
        <v>194</v>
      </c>
      <c r="D58" s="225">
        <v>2010508</v>
      </c>
      <c r="E58" s="231" t="s">
        <v>203</v>
      </c>
      <c r="F58" s="227"/>
      <c r="G58" s="233"/>
      <c r="H58" s="229" t="e">
        <f t="shared" si="0"/>
        <v>#DIV/0!</v>
      </c>
    </row>
    <row r="59" ht="19.5" customHeight="1" spans="1:8">
      <c r="A59" s="224" t="s">
        <v>160</v>
      </c>
      <c r="B59" s="224" t="s">
        <v>197</v>
      </c>
      <c r="C59" s="224" t="s">
        <v>185</v>
      </c>
      <c r="D59" s="225">
        <v>2010550</v>
      </c>
      <c r="E59" s="231" t="s">
        <v>157</v>
      </c>
      <c r="F59" s="227"/>
      <c r="G59" s="233"/>
      <c r="H59" s="229" t="e">
        <f t="shared" si="0"/>
        <v>#DIV/0!</v>
      </c>
    </row>
    <row r="60" ht="19.5" customHeight="1" spans="1:8">
      <c r="A60" s="224" t="s">
        <v>160</v>
      </c>
      <c r="B60" s="224" t="s">
        <v>197</v>
      </c>
      <c r="C60" s="224" t="s">
        <v>174</v>
      </c>
      <c r="D60" s="225">
        <v>2010599</v>
      </c>
      <c r="E60" s="230" t="s">
        <v>204</v>
      </c>
      <c r="F60" s="227"/>
      <c r="G60" s="233"/>
      <c r="H60" s="229" t="e">
        <f t="shared" si="0"/>
        <v>#DIV/0!</v>
      </c>
    </row>
    <row r="61" ht="19.5" customHeight="1" spans="1:8">
      <c r="A61" s="224" t="s">
        <v>160</v>
      </c>
      <c r="B61" s="224" t="s">
        <v>205</v>
      </c>
      <c r="C61" s="224"/>
      <c r="D61" s="225">
        <v>20106</v>
      </c>
      <c r="E61" s="231" t="s">
        <v>206</v>
      </c>
      <c r="F61" s="227">
        <v>1547</v>
      </c>
      <c r="G61" s="233">
        <v>2009.71666</v>
      </c>
      <c r="H61" s="229">
        <f t="shared" si="0"/>
        <v>1.2991057918552</v>
      </c>
    </row>
    <row r="62" ht="19.5" customHeight="1" spans="1:8">
      <c r="A62" s="224" t="s">
        <v>160</v>
      </c>
      <c r="B62" s="224" t="s">
        <v>205</v>
      </c>
      <c r="C62" s="224" t="s">
        <v>163</v>
      </c>
      <c r="D62" s="225">
        <v>2010601</v>
      </c>
      <c r="E62" s="234" t="s">
        <v>139</v>
      </c>
      <c r="F62" s="227">
        <v>1021</v>
      </c>
      <c r="G62" s="228">
        <v>1236.98356</v>
      </c>
      <c r="H62" s="229">
        <f t="shared" si="0"/>
        <v>1.21154119490695</v>
      </c>
    </row>
    <row r="63" ht="19.5" customHeight="1" spans="1:8">
      <c r="A63" s="224" t="s">
        <v>160</v>
      </c>
      <c r="B63" s="224" t="s">
        <v>205</v>
      </c>
      <c r="C63" s="224" t="s">
        <v>164</v>
      </c>
      <c r="D63" s="225">
        <v>2010602</v>
      </c>
      <c r="E63" s="231" t="s">
        <v>165</v>
      </c>
      <c r="F63" s="227">
        <v>314</v>
      </c>
      <c r="G63" s="233"/>
      <c r="H63" s="229">
        <f t="shared" si="0"/>
        <v>0</v>
      </c>
    </row>
    <row r="64" ht="19.5" customHeight="1" spans="1:8">
      <c r="A64" s="224" t="s">
        <v>160</v>
      </c>
      <c r="B64" s="224" t="s">
        <v>205</v>
      </c>
      <c r="C64" s="224" t="s">
        <v>166</v>
      </c>
      <c r="D64" s="225">
        <v>2010603</v>
      </c>
      <c r="E64" s="232" t="s">
        <v>143</v>
      </c>
      <c r="F64" s="227"/>
      <c r="G64" s="233"/>
      <c r="H64" s="229" t="e">
        <f t="shared" si="0"/>
        <v>#DIV/0!</v>
      </c>
    </row>
    <row r="65" ht="19.5" customHeight="1" spans="1:8">
      <c r="A65" s="224" t="s">
        <v>160</v>
      </c>
      <c r="B65" s="224" t="s">
        <v>205</v>
      </c>
      <c r="C65" s="224" t="s">
        <v>168</v>
      </c>
      <c r="D65" s="225">
        <v>2010604</v>
      </c>
      <c r="E65" s="232" t="s">
        <v>207</v>
      </c>
      <c r="F65" s="227"/>
      <c r="G65" s="233"/>
      <c r="H65" s="229" t="e">
        <f t="shared" si="0"/>
        <v>#DIV/0!</v>
      </c>
    </row>
    <row r="66" ht="19.5" customHeight="1" spans="1:8">
      <c r="A66" s="224" t="s">
        <v>160</v>
      </c>
      <c r="B66" s="224" t="s">
        <v>205</v>
      </c>
      <c r="C66" s="224" t="s">
        <v>170</v>
      </c>
      <c r="D66" s="225">
        <v>2010605</v>
      </c>
      <c r="E66" s="232" t="s">
        <v>208</v>
      </c>
      <c r="F66" s="227">
        <v>7</v>
      </c>
      <c r="G66" s="235"/>
      <c r="H66" s="229">
        <f t="shared" si="0"/>
        <v>0</v>
      </c>
    </row>
    <row r="67" ht="19.5" customHeight="1" spans="1:8">
      <c r="A67" s="224" t="s">
        <v>160</v>
      </c>
      <c r="B67" s="224" t="s">
        <v>205</v>
      </c>
      <c r="C67" s="224" t="s">
        <v>172</v>
      </c>
      <c r="D67" s="225">
        <v>2010606</v>
      </c>
      <c r="E67" s="232" t="s">
        <v>209</v>
      </c>
      <c r="F67" s="227"/>
      <c r="G67" s="233"/>
      <c r="H67" s="229" t="e">
        <f t="shared" si="0"/>
        <v>#DIV/0!</v>
      </c>
    </row>
    <row r="68" ht="19.5" customHeight="1" spans="1:8">
      <c r="A68" s="224" t="s">
        <v>160</v>
      </c>
      <c r="B68" s="224" t="s">
        <v>205</v>
      </c>
      <c r="C68" s="224" t="s">
        <v>192</v>
      </c>
      <c r="D68" s="225">
        <v>2010607</v>
      </c>
      <c r="E68" s="232" t="s">
        <v>210</v>
      </c>
      <c r="F68" s="227">
        <v>42</v>
      </c>
      <c r="G68" s="235"/>
      <c r="H68" s="229">
        <f t="shared" si="0"/>
        <v>0</v>
      </c>
    </row>
    <row r="69" ht="19.5" customHeight="1" spans="1:8">
      <c r="A69" s="224" t="s">
        <v>160</v>
      </c>
      <c r="B69" s="224" t="s">
        <v>205</v>
      </c>
      <c r="C69" s="224" t="s">
        <v>194</v>
      </c>
      <c r="D69" s="225">
        <v>2010608</v>
      </c>
      <c r="E69" s="230" t="s">
        <v>211</v>
      </c>
      <c r="F69" s="227"/>
      <c r="G69" s="233"/>
      <c r="H69" s="229" t="e">
        <f t="shared" si="0"/>
        <v>#DIV/0!</v>
      </c>
    </row>
    <row r="70" ht="19.5" customHeight="1" spans="1:8">
      <c r="A70" s="224" t="s">
        <v>160</v>
      </c>
      <c r="B70" s="224" t="s">
        <v>205</v>
      </c>
      <c r="C70" s="224" t="s">
        <v>185</v>
      </c>
      <c r="D70" s="225">
        <v>2010650</v>
      </c>
      <c r="E70" s="231" t="s">
        <v>157</v>
      </c>
      <c r="F70" s="227"/>
      <c r="G70" s="233"/>
      <c r="H70" s="229" t="e">
        <f t="shared" ref="H70:H75" si="1">G70/F70</f>
        <v>#DIV/0!</v>
      </c>
    </row>
    <row r="71" ht="19.5" customHeight="1" spans="1:8">
      <c r="A71" s="224" t="s">
        <v>160</v>
      </c>
      <c r="B71" s="224" t="s">
        <v>205</v>
      </c>
      <c r="C71" s="224" t="s">
        <v>174</v>
      </c>
      <c r="D71" s="225">
        <v>2010699</v>
      </c>
      <c r="E71" s="231" t="s">
        <v>212</v>
      </c>
      <c r="F71" s="227">
        <v>163</v>
      </c>
      <c r="G71" s="235">
        <v>772.7331</v>
      </c>
      <c r="H71" s="229">
        <f t="shared" si="1"/>
        <v>4.74069386503067</v>
      </c>
    </row>
    <row r="72" ht="19.5" customHeight="1" spans="1:8">
      <c r="A72" s="224" t="s">
        <v>160</v>
      </c>
      <c r="B72" s="224" t="s">
        <v>213</v>
      </c>
      <c r="C72" s="224"/>
      <c r="D72" s="225">
        <v>20107</v>
      </c>
      <c r="E72" s="231" t="s">
        <v>214</v>
      </c>
      <c r="F72" s="227">
        <v>1882</v>
      </c>
      <c r="G72" s="235">
        <v>2800</v>
      </c>
      <c r="H72" s="229">
        <f t="shared" si="1"/>
        <v>1.48777895855473</v>
      </c>
    </row>
    <row r="73" ht="19.5" customHeight="1" spans="1:8">
      <c r="A73" s="224" t="s">
        <v>160</v>
      </c>
      <c r="B73" s="224" t="s">
        <v>213</v>
      </c>
      <c r="C73" s="224" t="s">
        <v>163</v>
      </c>
      <c r="D73" s="225">
        <v>2010701</v>
      </c>
      <c r="E73" s="230" t="s">
        <v>139</v>
      </c>
      <c r="F73" s="227"/>
      <c r="G73" s="228"/>
      <c r="H73" s="229" t="e">
        <f t="shared" si="1"/>
        <v>#DIV/0!</v>
      </c>
    </row>
    <row r="74" ht="19.5" customHeight="1" spans="1:8">
      <c r="A74" s="224" t="s">
        <v>160</v>
      </c>
      <c r="B74" s="224" t="s">
        <v>213</v>
      </c>
      <c r="C74" s="224" t="s">
        <v>164</v>
      </c>
      <c r="D74" s="225">
        <v>2010702</v>
      </c>
      <c r="E74" s="230" t="s">
        <v>165</v>
      </c>
      <c r="F74" s="227"/>
      <c r="G74" s="233"/>
      <c r="H74" s="229" t="e">
        <f t="shared" si="1"/>
        <v>#DIV/0!</v>
      </c>
    </row>
    <row r="75" ht="19.5" customHeight="1" spans="1:8">
      <c r="A75" s="224" t="s">
        <v>160</v>
      </c>
      <c r="B75" s="224" t="s">
        <v>213</v>
      </c>
      <c r="C75" s="224" t="s">
        <v>166</v>
      </c>
      <c r="D75" s="225">
        <v>2010703</v>
      </c>
      <c r="E75" s="230" t="s">
        <v>143</v>
      </c>
      <c r="F75" s="227"/>
      <c r="G75" s="233"/>
      <c r="H75" s="229" t="e">
        <f t="shared" si="1"/>
        <v>#DIV/0!</v>
      </c>
    </row>
    <row r="76" ht="19.5" customHeight="1" spans="1:8">
      <c r="A76" s="224" t="s">
        <v>160</v>
      </c>
      <c r="B76" s="224" t="s">
        <v>213</v>
      </c>
      <c r="C76" s="224" t="s">
        <v>183</v>
      </c>
      <c r="D76" s="225">
        <v>2010709</v>
      </c>
      <c r="E76" s="230" t="s">
        <v>210</v>
      </c>
      <c r="F76" s="227"/>
      <c r="G76" s="235"/>
      <c r="H76" s="229" t="e">
        <f t="shared" ref="H76:H129" si="2">G76/F76</f>
        <v>#DIV/0!</v>
      </c>
    </row>
    <row r="77" ht="19.5" customHeight="1" spans="1:8">
      <c r="A77" s="224" t="s">
        <v>160</v>
      </c>
      <c r="B77" s="224" t="s">
        <v>213</v>
      </c>
      <c r="C77" s="224" t="s">
        <v>215</v>
      </c>
      <c r="D77" s="225">
        <v>2010710</v>
      </c>
      <c r="E77" s="236" t="s">
        <v>216</v>
      </c>
      <c r="F77" s="227"/>
      <c r="G77" s="235">
        <v>2800</v>
      </c>
      <c r="H77" s="229" t="e">
        <f t="shared" si="2"/>
        <v>#DIV/0!</v>
      </c>
    </row>
    <row r="78" ht="19.5" customHeight="1" spans="1:8">
      <c r="A78" s="224" t="s">
        <v>160</v>
      </c>
      <c r="B78" s="224" t="s">
        <v>213</v>
      </c>
      <c r="C78" s="224" t="s">
        <v>156</v>
      </c>
      <c r="D78" s="225">
        <v>2010750</v>
      </c>
      <c r="E78" s="230" t="s">
        <v>157</v>
      </c>
      <c r="F78" s="227"/>
      <c r="G78" s="233"/>
      <c r="H78" s="229" t="e">
        <f t="shared" si="2"/>
        <v>#DIV/0!</v>
      </c>
    </row>
    <row r="79" ht="19.5" customHeight="1" spans="1:8">
      <c r="A79" s="224" t="s">
        <v>160</v>
      </c>
      <c r="B79" s="224" t="s">
        <v>213</v>
      </c>
      <c r="C79" s="224" t="s">
        <v>174</v>
      </c>
      <c r="D79" s="225">
        <v>2010799</v>
      </c>
      <c r="E79" s="231" t="s">
        <v>217</v>
      </c>
      <c r="F79" s="227">
        <v>1882</v>
      </c>
      <c r="G79" s="235"/>
      <c r="H79" s="229">
        <f t="shared" si="2"/>
        <v>0</v>
      </c>
    </row>
    <row r="80" ht="19.5" customHeight="1" spans="1:8">
      <c r="A80" s="224" t="s">
        <v>160</v>
      </c>
      <c r="B80" s="224" t="s">
        <v>181</v>
      </c>
      <c r="C80" s="224"/>
      <c r="D80" s="225">
        <v>20108</v>
      </c>
      <c r="E80" s="231" t="s">
        <v>218</v>
      </c>
      <c r="F80" s="227">
        <v>340</v>
      </c>
      <c r="G80" s="235">
        <v>331.017452</v>
      </c>
      <c r="H80" s="229">
        <f t="shared" si="2"/>
        <v>0.973580741176471</v>
      </c>
    </row>
    <row r="81" ht="19.5" customHeight="1" spans="1:8">
      <c r="A81" s="224" t="s">
        <v>160</v>
      </c>
      <c r="B81" s="224" t="s">
        <v>181</v>
      </c>
      <c r="C81" s="224" t="s">
        <v>163</v>
      </c>
      <c r="D81" s="225">
        <v>2010801</v>
      </c>
      <c r="E81" s="231" t="s">
        <v>139</v>
      </c>
      <c r="F81" s="227">
        <v>232</v>
      </c>
      <c r="G81" s="235">
        <v>331.017452</v>
      </c>
      <c r="H81" s="229">
        <f t="shared" si="2"/>
        <v>1.42679936206897</v>
      </c>
    </row>
    <row r="82" ht="19.5" customHeight="1" spans="1:8">
      <c r="A82" s="224" t="s">
        <v>160</v>
      </c>
      <c r="B82" s="224" t="s">
        <v>181</v>
      </c>
      <c r="C82" s="224" t="s">
        <v>164</v>
      </c>
      <c r="D82" s="225">
        <v>2010802</v>
      </c>
      <c r="E82" s="230" t="s">
        <v>165</v>
      </c>
      <c r="F82" s="227">
        <v>74</v>
      </c>
      <c r="G82" s="235"/>
      <c r="H82" s="229">
        <f t="shared" si="2"/>
        <v>0</v>
      </c>
    </row>
    <row r="83" ht="19.5" customHeight="1" spans="1:8">
      <c r="A83" s="224" t="s">
        <v>160</v>
      </c>
      <c r="B83" s="224" t="s">
        <v>181</v>
      </c>
      <c r="C83" s="224" t="s">
        <v>166</v>
      </c>
      <c r="D83" s="225">
        <v>2010803</v>
      </c>
      <c r="E83" s="230" t="s">
        <v>143</v>
      </c>
      <c r="F83" s="227"/>
      <c r="G83" s="233"/>
      <c r="H83" s="229" t="e">
        <f t="shared" si="2"/>
        <v>#DIV/0!</v>
      </c>
    </row>
    <row r="84" ht="19.5" customHeight="1" spans="1:8">
      <c r="A84" s="224" t="s">
        <v>160</v>
      </c>
      <c r="B84" s="224" t="s">
        <v>181</v>
      </c>
      <c r="C84" s="224" t="s">
        <v>168</v>
      </c>
      <c r="D84" s="225">
        <v>2010804</v>
      </c>
      <c r="E84" s="230" t="s">
        <v>219</v>
      </c>
      <c r="F84" s="227">
        <v>10</v>
      </c>
      <c r="G84" s="233"/>
      <c r="H84" s="229">
        <f t="shared" si="2"/>
        <v>0</v>
      </c>
    </row>
    <row r="85" ht="19.5" customHeight="1" spans="1:8">
      <c r="A85" s="224" t="s">
        <v>160</v>
      </c>
      <c r="B85" s="224" t="s">
        <v>181</v>
      </c>
      <c r="C85" s="224" t="s">
        <v>170</v>
      </c>
      <c r="D85" s="225">
        <v>2010805</v>
      </c>
      <c r="E85" s="237" t="s">
        <v>220</v>
      </c>
      <c r="F85" s="227"/>
      <c r="G85" s="233"/>
      <c r="H85" s="229" t="e">
        <f t="shared" si="2"/>
        <v>#DIV/0!</v>
      </c>
    </row>
    <row r="86" ht="19.5" customHeight="1" spans="1:8">
      <c r="A86" s="224" t="s">
        <v>160</v>
      </c>
      <c r="B86" s="224" t="s">
        <v>181</v>
      </c>
      <c r="C86" s="224" t="s">
        <v>172</v>
      </c>
      <c r="D86" s="225">
        <v>2010806</v>
      </c>
      <c r="E86" s="231" t="s">
        <v>210</v>
      </c>
      <c r="F86" s="227"/>
      <c r="G86" s="233"/>
      <c r="H86" s="229" t="e">
        <f t="shared" si="2"/>
        <v>#DIV/0!</v>
      </c>
    </row>
    <row r="87" ht="19.5" customHeight="1" spans="1:8">
      <c r="A87" s="224" t="s">
        <v>160</v>
      </c>
      <c r="B87" s="224" t="s">
        <v>181</v>
      </c>
      <c r="C87" s="224" t="s">
        <v>185</v>
      </c>
      <c r="D87" s="225">
        <v>2010850</v>
      </c>
      <c r="E87" s="231" t="s">
        <v>157</v>
      </c>
      <c r="F87" s="227"/>
      <c r="G87" s="233"/>
      <c r="H87" s="229" t="e">
        <f t="shared" si="2"/>
        <v>#DIV/0!</v>
      </c>
    </row>
    <row r="88" ht="19.5" customHeight="1" spans="1:8">
      <c r="A88" s="224" t="s">
        <v>160</v>
      </c>
      <c r="B88" s="224" t="s">
        <v>181</v>
      </c>
      <c r="C88" s="224" t="s">
        <v>174</v>
      </c>
      <c r="D88" s="225">
        <v>2010899</v>
      </c>
      <c r="E88" s="231" t="s">
        <v>221</v>
      </c>
      <c r="F88" s="227">
        <v>24</v>
      </c>
      <c r="G88" s="233"/>
      <c r="H88" s="229">
        <f t="shared" si="2"/>
        <v>0</v>
      </c>
    </row>
    <row r="89" ht="19.5" customHeight="1" spans="1:8">
      <c r="A89" s="224" t="s">
        <v>160</v>
      </c>
      <c r="B89" s="224" t="s">
        <v>183</v>
      </c>
      <c r="C89" s="224"/>
      <c r="D89" s="225">
        <v>20109</v>
      </c>
      <c r="E89" s="232" t="s">
        <v>222</v>
      </c>
      <c r="F89" s="227"/>
      <c r="G89" s="233"/>
      <c r="H89" s="229" t="e">
        <f t="shared" si="2"/>
        <v>#DIV/0!</v>
      </c>
    </row>
    <row r="90" ht="19.5" customHeight="1" spans="1:8">
      <c r="A90" s="224" t="s">
        <v>160</v>
      </c>
      <c r="B90" s="224" t="s">
        <v>183</v>
      </c>
      <c r="C90" s="224" t="s">
        <v>163</v>
      </c>
      <c r="D90" s="225">
        <v>2010901</v>
      </c>
      <c r="E90" s="230" t="s">
        <v>139</v>
      </c>
      <c r="F90" s="227"/>
      <c r="G90" s="228"/>
      <c r="H90" s="229" t="e">
        <f t="shared" si="2"/>
        <v>#DIV/0!</v>
      </c>
    </row>
    <row r="91" ht="19.5" customHeight="1" spans="1:8">
      <c r="A91" s="224" t="s">
        <v>160</v>
      </c>
      <c r="B91" s="224" t="s">
        <v>183</v>
      </c>
      <c r="C91" s="224" t="s">
        <v>164</v>
      </c>
      <c r="D91" s="225">
        <v>2010902</v>
      </c>
      <c r="E91" s="230" t="s">
        <v>165</v>
      </c>
      <c r="F91" s="227"/>
      <c r="G91" s="233"/>
      <c r="H91" s="229" t="e">
        <f t="shared" si="2"/>
        <v>#DIV/0!</v>
      </c>
    </row>
    <row r="92" ht="19.5" customHeight="1" spans="1:8">
      <c r="A92" s="224" t="s">
        <v>160</v>
      </c>
      <c r="B92" s="224" t="s">
        <v>183</v>
      </c>
      <c r="C92" s="224" t="s">
        <v>166</v>
      </c>
      <c r="D92" s="225">
        <v>2010903</v>
      </c>
      <c r="E92" s="231" t="s">
        <v>143</v>
      </c>
      <c r="F92" s="227"/>
      <c r="G92" s="233"/>
      <c r="H92" s="229" t="e">
        <f t="shared" si="2"/>
        <v>#DIV/0!</v>
      </c>
    </row>
    <row r="93" ht="19.5" customHeight="1" spans="1:8">
      <c r="A93" s="224" t="s">
        <v>160</v>
      </c>
      <c r="B93" s="224" t="s">
        <v>183</v>
      </c>
      <c r="C93" s="224" t="s">
        <v>197</v>
      </c>
      <c r="D93" s="225">
        <v>2010905</v>
      </c>
      <c r="E93" s="231" t="s">
        <v>223</v>
      </c>
      <c r="F93" s="227"/>
      <c r="G93" s="233"/>
      <c r="H93" s="229" t="e">
        <f t="shared" si="2"/>
        <v>#DIV/0!</v>
      </c>
    </row>
    <row r="94" ht="19.5" customHeight="1" spans="1:8">
      <c r="A94" s="224" t="s">
        <v>160</v>
      </c>
      <c r="B94" s="224" t="s">
        <v>183</v>
      </c>
      <c r="C94" s="224" t="s">
        <v>150</v>
      </c>
      <c r="D94" s="225">
        <v>2010907</v>
      </c>
      <c r="E94" s="230" t="s">
        <v>224</v>
      </c>
      <c r="F94" s="227"/>
      <c r="G94" s="233"/>
      <c r="H94" s="229" t="e">
        <f t="shared" si="2"/>
        <v>#DIV/0!</v>
      </c>
    </row>
    <row r="95" ht="19.5" customHeight="1" spans="1:8">
      <c r="A95" s="224" t="s">
        <v>160</v>
      </c>
      <c r="B95" s="224" t="s">
        <v>183</v>
      </c>
      <c r="C95" s="224" t="s">
        <v>181</v>
      </c>
      <c r="D95" s="225">
        <v>2010908</v>
      </c>
      <c r="E95" s="230" t="s">
        <v>210</v>
      </c>
      <c r="F95" s="227"/>
      <c r="G95" s="233"/>
      <c r="H95" s="229" t="e">
        <f t="shared" si="2"/>
        <v>#DIV/0!</v>
      </c>
    </row>
    <row r="96" ht="19.5" customHeight="1" spans="1:8">
      <c r="A96" s="224" t="s">
        <v>160</v>
      </c>
      <c r="B96" s="224" t="s">
        <v>183</v>
      </c>
      <c r="C96" s="224" t="s">
        <v>225</v>
      </c>
      <c r="D96" s="225">
        <v>2010909</v>
      </c>
      <c r="E96" s="230" t="s">
        <v>226</v>
      </c>
      <c r="F96" s="227"/>
      <c r="G96" s="233"/>
      <c r="H96" s="229" t="e">
        <f t="shared" si="2"/>
        <v>#DIV/0!</v>
      </c>
    </row>
    <row r="97" ht="19.5" customHeight="1" spans="1:8">
      <c r="A97" s="224" t="s">
        <v>160</v>
      </c>
      <c r="B97" s="224" t="s">
        <v>183</v>
      </c>
      <c r="C97" s="224" t="s">
        <v>227</v>
      </c>
      <c r="D97" s="225">
        <v>2010910</v>
      </c>
      <c r="E97" s="230" t="s">
        <v>228</v>
      </c>
      <c r="F97" s="227"/>
      <c r="G97" s="233"/>
      <c r="H97" s="229" t="e">
        <f t="shared" si="2"/>
        <v>#DIV/0!</v>
      </c>
    </row>
    <row r="98" ht="19.5" customHeight="1" spans="1:8">
      <c r="A98" s="224" t="s">
        <v>160</v>
      </c>
      <c r="B98" s="224" t="s">
        <v>183</v>
      </c>
      <c r="C98" s="224" t="s">
        <v>229</v>
      </c>
      <c r="D98" s="225">
        <v>2010911</v>
      </c>
      <c r="E98" s="230" t="s">
        <v>230</v>
      </c>
      <c r="F98" s="227"/>
      <c r="G98" s="233"/>
      <c r="H98" s="229" t="e">
        <f t="shared" si="2"/>
        <v>#DIV/0!</v>
      </c>
    </row>
    <row r="99" ht="19.5" customHeight="1" spans="1:8">
      <c r="A99" s="224" t="s">
        <v>160</v>
      </c>
      <c r="B99" s="224" t="s">
        <v>183</v>
      </c>
      <c r="C99" s="224" t="s">
        <v>231</v>
      </c>
      <c r="D99" s="225">
        <v>2010912</v>
      </c>
      <c r="E99" s="230" t="s">
        <v>232</v>
      </c>
      <c r="F99" s="227"/>
      <c r="G99" s="233"/>
      <c r="H99" s="229" t="e">
        <f t="shared" si="2"/>
        <v>#DIV/0!</v>
      </c>
    </row>
    <row r="100" ht="19.5" customHeight="1" spans="1:8">
      <c r="A100" s="224" t="s">
        <v>160</v>
      </c>
      <c r="B100" s="224" t="s">
        <v>183</v>
      </c>
      <c r="C100" s="224" t="s">
        <v>185</v>
      </c>
      <c r="D100" s="225">
        <v>2010950</v>
      </c>
      <c r="E100" s="230" t="s">
        <v>157</v>
      </c>
      <c r="F100" s="227"/>
      <c r="G100" s="233"/>
      <c r="H100" s="229" t="e">
        <f t="shared" si="2"/>
        <v>#DIV/0!</v>
      </c>
    </row>
    <row r="101" ht="19.5" customHeight="1" spans="1:8">
      <c r="A101" s="224" t="s">
        <v>160</v>
      </c>
      <c r="B101" s="224" t="s">
        <v>183</v>
      </c>
      <c r="C101" s="224" t="s">
        <v>174</v>
      </c>
      <c r="D101" s="225">
        <v>2010999</v>
      </c>
      <c r="E101" s="231" t="s">
        <v>233</v>
      </c>
      <c r="F101" s="227"/>
      <c r="G101" s="233"/>
      <c r="H101" s="229" t="e">
        <f t="shared" si="2"/>
        <v>#DIV/0!</v>
      </c>
    </row>
    <row r="102" ht="19.5" customHeight="1" spans="1:8">
      <c r="A102" s="224" t="s">
        <v>160</v>
      </c>
      <c r="B102" s="224" t="s">
        <v>234</v>
      </c>
      <c r="C102" s="224"/>
      <c r="D102" s="225">
        <v>20111</v>
      </c>
      <c r="E102" s="231" t="s">
        <v>235</v>
      </c>
      <c r="F102" s="227">
        <v>1914</v>
      </c>
      <c r="G102" s="235">
        <v>1252.042724</v>
      </c>
      <c r="H102" s="229">
        <f t="shared" si="2"/>
        <v>0.654149803552769</v>
      </c>
    </row>
    <row r="103" ht="19.5" customHeight="1" spans="1:8">
      <c r="A103" s="224" t="s">
        <v>160</v>
      </c>
      <c r="B103" s="224" t="s">
        <v>234</v>
      </c>
      <c r="C103" s="224" t="s">
        <v>163</v>
      </c>
      <c r="D103" s="225">
        <v>2011101</v>
      </c>
      <c r="E103" s="238" t="s">
        <v>139</v>
      </c>
      <c r="F103" s="227">
        <v>868</v>
      </c>
      <c r="G103" s="235">
        <v>1252.042724</v>
      </c>
      <c r="H103" s="229">
        <f t="shared" si="2"/>
        <v>1.44244553456221</v>
      </c>
    </row>
    <row r="104" ht="19.5" customHeight="1" spans="1:8">
      <c r="A104" s="224" t="s">
        <v>160</v>
      </c>
      <c r="B104" s="224" t="s">
        <v>234</v>
      </c>
      <c r="C104" s="224" t="s">
        <v>164</v>
      </c>
      <c r="D104" s="225">
        <v>2011102</v>
      </c>
      <c r="E104" s="230" t="s">
        <v>165</v>
      </c>
      <c r="F104" s="227">
        <v>422</v>
      </c>
      <c r="G104" s="235"/>
      <c r="H104" s="229">
        <f t="shared" si="2"/>
        <v>0</v>
      </c>
    </row>
    <row r="105" ht="19.5" customHeight="1" spans="1:8">
      <c r="A105" s="224" t="s">
        <v>160</v>
      </c>
      <c r="B105" s="224" t="s">
        <v>234</v>
      </c>
      <c r="C105" s="224" t="s">
        <v>166</v>
      </c>
      <c r="D105" s="225">
        <v>2011103</v>
      </c>
      <c r="E105" s="230" t="s">
        <v>143</v>
      </c>
      <c r="F105" s="227"/>
      <c r="G105" s="233"/>
      <c r="H105" s="229" t="e">
        <f t="shared" si="2"/>
        <v>#DIV/0!</v>
      </c>
    </row>
    <row r="106" ht="19.5" customHeight="1" spans="1:8">
      <c r="A106" s="224" t="s">
        <v>160</v>
      </c>
      <c r="B106" s="224" t="s">
        <v>234</v>
      </c>
      <c r="C106" s="224" t="s">
        <v>168</v>
      </c>
      <c r="D106" s="225">
        <v>2011104</v>
      </c>
      <c r="E106" s="230" t="s">
        <v>236</v>
      </c>
      <c r="F106" s="227">
        <v>580</v>
      </c>
      <c r="G106" s="233"/>
      <c r="H106" s="229">
        <f t="shared" si="2"/>
        <v>0</v>
      </c>
    </row>
    <row r="107" ht="19.5" customHeight="1" spans="1:8">
      <c r="A107" s="224" t="s">
        <v>160</v>
      </c>
      <c r="B107" s="224" t="s">
        <v>234</v>
      </c>
      <c r="C107" s="224" t="s">
        <v>170</v>
      </c>
      <c r="D107" s="225">
        <v>2011105</v>
      </c>
      <c r="E107" s="231" t="s">
        <v>237</v>
      </c>
      <c r="F107" s="227"/>
      <c r="G107" s="233"/>
      <c r="H107" s="229" t="e">
        <f t="shared" si="2"/>
        <v>#DIV/0!</v>
      </c>
    </row>
    <row r="108" ht="19.5" customHeight="1" spans="1:8">
      <c r="A108" s="224" t="s">
        <v>160</v>
      </c>
      <c r="B108" s="224" t="s">
        <v>234</v>
      </c>
      <c r="C108" s="224" t="s">
        <v>172</v>
      </c>
      <c r="D108" s="225">
        <v>2011106</v>
      </c>
      <c r="E108" s="231" t="s">
        <v>238</v>
      </c>
      <c r="F108" s="227">
        <v>44</v>
      </c>
      <c r="G108" s="233"/>
      <c r="H108" s="229">
        <f t="shared" si="2"/>
        <v>0</v>
      </c>
    </row>
    <row r="109" ht="19.5" customHeight="1" spans="1:8">
      <c r="A109" s="224" t="s">
        <v>160</v>
      </c>
      <c r="B109" s="224" t="s">
        <v>234</v>
      </c>
      <c r="C109" s="224" t="s">
        <v>185</v>
      </c>
      <c r="D109" s="225">
        <v>2011150</v>
      </c>
      <c r="E109" s="231" t="s">
        <v>157</v>
      </c>
      <c r="F109" s="227"/>
      <c r="G109" s="233"/>
      <c r="H109" s="229" t="e">
        <f t="shared" si="2"/>
        <v>#DIV/0!</v>
      </c>
    </row>
    <row r="110" ht="19.5" customHeight="1" spans="1:8">
      <c r="A110" s="224" t="s">
        <v>160</v>
      </c>
      <c r="B110" s="224" t="s">
        <v>234</v>
      </c>
      <c r="C110" s="224" t="s">
        <v>174</v>
      </c>
      <c r="D110" s="225">
        <v>2011199</v>
      </c>
      <c r="E110" s="230" t="s">
        <v>239</v>
      </c>
      <c r="F110" s="227"/>
      <c r="G110" s="233"/>
      <c r="H110" s="229" t="e">
        <f t="shared" si="2"/>
        <v>#DIV/0!</v>
      </c>
    </row>
    <row r="111" ht="19.5" customHeight="1" spans="1:8">
      <c r="A111" s="224" t="s">
        <v>160</v>
      </c>
      <c r="B111" s="224" t="s">
        <v>240</v>
      </c>
      <c r="C111" s="224"/>
      <c r="D111" s="225">
        <v>20113</v>
      </c>
      <c r="E111" s="230" t="s">
        <v>241</v>
      </c>
      <c r="F111" s="227">
        <v>583</v>
      </c>
      <c r="G111" s="235">
        <v>562.710324</v>
      </c>
      <c r="H111" s="229">
        <f t="shared" si="2"/>
        <v>0.965197811320755</v>
      </c>
    </row>
    <row r="112" ht="19.5" customHeight="1" spans="1:8">
      <c r="A112" s="224" t="s">
        <v>160</v>
      </c>
      <c r="B112" s="224" t="s">
        <v>240</v>
      </c>
      <c r="C112" s="224" t="s">
        <v>163</v>
      </c>
      <c r="D112" s="225">
        <v>2011301</v>
      </c>
      <c r="E112" s="232" t="s">
        <v>139</v>
      </c>
      <c r="F112" s="227">
        <v>305</v>
      </c>
      <c r="G112" s="235">
        <v>362.710324</v>
      </c>
      <c r="H112" s="229">
        <f t="shared" si="2"/>
        <v>1.18921417704918</v>
      </c>
    </row>
    <row r="113" ht="19.5" customHeight="1" spans="1:8">
      <c r="A113" s="224" t="s">
        <v>160</v>
      </c>
      <c r="B113" s="224" t="s">
        <v>240</v>
      </c>
      <c r="C113" s="224" t="s">
        <v>164</v>
      </c>
      <c r="D113" s="225">
        <v>2011302</v>
      </c>
      <c r="E113" s="230" t="s">
        <v>165</v>
      </c>
      <c r="F113" s="227">
        <v>95</v>
      </c>
      <c r="G113" s="235"/>
      <c r="H113" s="229">
        <f t="shared" si="2"/>
        <v>0</v>
      </c>
    </row>
    <row r="114" ht="19.5" customHeight="1" spans="1:8">
      <c r="A114" s="224" t="s">
        <v>160</v>
      </c>
      <c r="B114" s="224" t="s">
        <v>240</v>
      </c>
      <c r="C114" s="224" t="s">
        <v>166</v>
      </c>
      <c r="D114" s="225">
        <v>2011303</v>
      </c>
      <c r="E114" s="230" t="s">
        <v>143</v>
      </c>
      <c r="F114" s="227"/>
      <c r="G114" s="233"/>
      <c r="H114" s="229" t="e">
        <f t="shared" si="2"/>
        <v>#DIV/0!</v>
      </c>
    </row>
    <row r="115" ht="19.5" customHeight="1" spans="1:8">
      <c r="A115" s="224" t="s">
        <v>160</v>
      </c>
      <c r="B115" s="224" t="s">
        <v>240</v>
      </c>
      <c r="C115" s="224" t="s">
        <v>168</v>
      </c>
      <c r="D115" s="225">
        <v>2011304</v>
      </c>
      <c r="E115" s="230" t="s">
        <v>242</v>
      </c>
      <c r="F115" s="227"/>
      <c r="G115" s="233"/>
      <c r="H115" s="229" t="e">
        <f t="shared" si="2"/>
        <v>#DIV/0!</v>
      </c>
    </row>
    <row r="116" ht="19.5" customHeight="1" spans="1:8">
      <c r="A116" s="224" t="s">
        <v>160</v>
      </c>
      <c r="B116" s="224" t="s">
        <v>240</v>
      </c>
      <c r="C116" s="224" t="s">
        <v>170</v>
      </c>
      <c r="D116" s="225">
        <v>2011305</v>
      </c>
      <c r="E116" s="231" t="s">
        <v>243</v>
      </c>
      <c r="F116" s="227"/>
      <c r="G116" s="233"/>
      <c r="H116" s="229" t="e">
        <f t="shared" si="2"/>
        <v>#DIV/0!</v>
      </c>
    </row>
    <row r="117" ht="19.5" customHeight="1" spans="1:8">
      <c r="A117" s="224" t="s">
        <v>160</v>
      </c>
      <c r="B117" s="224" t="s">
        <v>240</v>
      </c>
      <c r="C117" s="224" t="s">
        <v>172</v>
      </c>
      <c r="D117" s="225">
        <v>2011306</v>
      </c>
      <c r="E117" s="231" t="s">
        <v>244</v>
      </c>
      <c r="F117" s="227"/>
      <c r="G117" s="233"/>
      <c r="H117" s="229" t="e">
        <f t="shared" si="2"/>
        <v>#DIV/0!</v>
      </c>
    </row>
    <row r="118" ht="19.5" customHeight="1" spans="1:8">
      <c r="A118" s="224" t="s">
        <v>160</v>
      </c>
      <c r="B118" s="224" t="s">
        <v>240</v>
      </c>
      <c r="C118" s="224" t="s">
        <v>192</v>
      </c>
      <c r="D118" s="225">
        <v>2011307</v>
      </c>
      <c r="E118" s="231" t="s">
        <v>245</v>
      </c>
      <c r="F118" s="227"/>
      <c r="G118" s="233"/>
      <c r="H118" s="229" t="e">
        <f t="shared" si="2"/>
        <v>#DIV/0!</v>
      </c>
    </row>
    <row r="119" ht="19.5" customHeight="1" spans="1:8">
      <c r="A119" s="224" t="s">
        <v>160</v>
      </c>
      <c r="B119" s="224" t="s">
        <v>240</v>
      </c>
      <c r="C119" s="224" t="s">
        <v>194</v>
      </c>
      <c r="D119" s="225">
        <v>2011308</v>
      </c>
      <c r="E119" s="230" t="s">
        <v>246</v>
      </c>
      <c r="F119" s="227">
        <v>93</v>
      </c>
      <c r="G119" s="235">
        <v>200</v>
      </c>
      <c r="H119" s="229">
        <f t="shared" si="2"/>
        <v>2.1505376344086</v>
      </c>
    </row>
    <row r="120" ht="19.5" customHeight="1" spans="1:8">
      <c r="A120" s="224" t="s">
        <v>160</v>
      </c>
      <c r="B120" s="224" t="s">
        <v>240</v>
      </c>
      <c r="C120" s="224" t="s">
        <v>185</v>
      </c>
      <c r="D120" s="225">
        <v>2011350</v>
      </c>
      <c r="E120" s="230" t="s">
        <v>157</v>
      </c>
      <c r="F120" s="227"/>
      <c r="G120" s="235"/>
      <c r="H120" s="229" t="e">
        <f t="shared" si="2"/>
        <v>#DIV/0!</v>
      </c>
    </row>
    <row r="121" ht="19.5" customHeight="1" spans="1:8">
      <c r="A121" s="224" t="s">
        <v>160</v>
      </c>
      <c r="B121" s="224" t="s">
        <v>240</v>
      </c>
      <c r="C121" s="224" t="s">
        <v>174</v>
      </c>
      <c r="D121" s="225">
        <v>2011399</v>
      </c>
      <c r="E121" s="230" t="s">
        <v>247</v>
      </c>
      <c r="F121" s="227">
        <v>90</v>
      </c>
      <c r="G121" s="233"/>
      <c r="H121" s="229">
        <f t="shared" si="2"/>
        <v>0</v>
      </c>
    </row>
    <row r="122" ht="19.5" customHeight="1" spans="1:8">
      <c r="A122" s="224" t="s">
        <v>160</v>
      </c>
      <c r="B122" s="224" t="s">
        <v>248</v>
      </c>
      <c r="C122" s="224"/>
      <c r="D122" s="225">
        <v>20114</v>
      </c>
      <c r="E122" s="231" t="s">
        <v>249</v>
      </c>
      <c r="F122" s="227"/>
      <c r="G122" s="233"/>
      <c r="H122" s="229" t="e">
        <f t="shared" si="2"/>
        <v>#DIV/0!</v>
      </c>
    </row>
    <row r="123" ht="19.5" customHeight="1" spans="1:8">
      <c r="A123" s="224" t="s">
        <v>160</v>
      </c>
      <c r="B123" s="224" t="s">
        <v>248</v>
      </c>
      <c r="C123" s="224" t="s">
        <v>163</v>
      </c>
      <c r="D123" s="225">
        <v>2011401</v>
      </c>
      <c r="E123" s="231" t="s">
        <v>139</v>
      </c>
      <c r="F123" s="227"/>
      <c r="G123" s="228"/>
      <c r="H123" s="229" t="e">
        <f t="shared" si="2"/>
        <v>#DIV/0!</v>
      </c>
    </row>
    <row r="124" ht="19.5" customHeight="1" spans="1:8">
      <c r="A124" s="224" t="s">
        <v>160</v>
      </c>
      <c r="B124" s="224" t="s">
        <v>248</v>
      </c>
      <c r="C124" s="224" t="s">
        <v>164</v>
      </c>
      <c r="D124" s="225">
        <v>2011402</v>
      </c>
      <c r="E124" s="231" t="s">
        <v>165</v>
      </c>
      <c r="F124" s="227"/>
      <c r="G124" s="233"/>
      <c r="H124" s="229" t="e">
        <f t="shared" si="2"/>
        <v>#DIV/0!</v>
      </c>
    </row>
    <row r="125" ht="19.5" customHeight="1" spans="1:8">
      <c r="A125" s="224" t="s">
        <v>160</v>
      </c>
      <c r="B125" s="224" t="s">
        <v>248</v>
      </c>
      <c r="C125" s="224" t="s">
        <v>166</v>
      </c>
      <c r="D125" s="225">
        <v>2011403</v>
      </c>
      <c r="E125" s="232" t="s">
        <v>143</v>
      </c>
      <c r="F125" s="227"/>
      <c r="G125" s="233"/>
      <c r="H125" s="229" t="e">
        <f t="shared" si="2"/>
        <v>#DIV/0!</v>
      </c>
    </row>
    <row r="126" ht="19.5" customHeight="1" spans="1:8">
      <c r="A126" s="224" t="s">
        <v>160</v>
      </c>
      <c r="B126" s="224" t="s">
        <v>248</v>
      </c>
      <c r="C126" s="224" t="s">
        <v>168</v>
      </c>
      <c r="D126" s="225">
        <v>2011404</v>
      </c>
      <c r="E126" s="230" t="s">
        <v>250</v>
      </c>
      <c r="F126" s="227"/>
      <c r="G126" s="233"/>
      <c r="H126" s="229" t="e">
        <f t="shared" si="2"/>
        <v>#DIV/0!</v>
      </c>
    </row>
    <row r="127" ht="19.5" customHeight="1" spans="1:8">
      <c r="A127" s="224" t="s">
        <v>160</v>
      </c>
      <c r="B127" s="224" t="s">
        <v>248</v>
      </c>
      <c r="C127" s="224" t="s">
        <v>170</v>
      </c>
      <c r="D127" s="225">
        <v>2011405</v>
      </c>
      <c r="E127" s="230" t="s">
        <v>251</v>
      </c>
      <c r="F127" s="227"/>
      <c r="G127" s="233"/>
      <c r="H127" s="229" t="e">
        <f t="shared" si="2"/>
        <v>#DIV/0!</v>
      </c>
    </row>
    <row r="128" ht="19.5" customHeight="1" spans="1:8">
      <c r="A128" s="224" t="s">
        <v>160</v>
      </c>
      <c r="B128" s="224" t="s">
        <v>248</v>
      </c>
      <c r="C128" s="224" t="s">
        <v>181</v>
      </c>
      <c r="D128" s="225">
        <v>2011408</v>
      </c>
      <c r="E128" s="231" t="s">
        <v>252</v>
      </c>
      <c r="F128" s="227"/>
      <c r="G128" s="233"/>
      <c r="H128" s="229" t="e">
        <f t="shared" ref="H128:H186" si="3">G128/F128</f>
        <v>#DIV/0!</v>
      </c>
    </row>
    <row r="129" ht="19.5" customHeight="1" spans="1:8">
      <c r="A129" s="224" t="s">
        <v>160</v>
      </c>
      <c r="B129" s="224" t="s">
        <v>248</v>
      </c>
      <c r="C129" s="224" t="s">
        <v>225</v>
      </c>
      <c r="D129" s="225">
        <v>2011409</v>
      </c>
      <c r="E129" s="231" t="s">
        <v>253</v>
      </c>
      <c r="F129" s="227"/>
      <c r="G129" s="233"/>
      <c r="H129" s="229" t="e">
        <f t="shared" si="3"/>
        <v>#DIV/0!</v>
      </c>
    </row>
    <row r="130" ht="19.5" customHeight="1" spans="1:8">
      <c r="A130" s="224" t="s">
        <v>160</v>
      </c>
      <c r="B130" s="224" t="s">
        <v>248</v>
      </c>
      <c r="C130" s="224" t="s">
        <v>227</v>
      </c>
      <c r="D130" s="225">
        <v>2011410</v>
      </c>
      <c r="E130" s="230" t="s">
        <v>254</v>
      </c>
      <c r="F130" s="227"/>
      <c r="G130" s="233"/>
      <c r="H130" s="229" t="e">
        <f t="shared" si="3"/>
        <v>#DIV/0!</v>
      </c>
    </row>
    <row r="131" ht="19.5" customHeight="1" spans="1:8">
      <c r="A131" s="224" t="s">
        <v>160</v>
      </c>
      <c r="B131" s="224" t="s">
        <v>248</v>
      </c>
      <c r="C131" s="224" t="s">
        <v>229</v>
      </c>
      <c r="D131" s="225">
        <v>2011411</v>
      </c>
      <c r="E131" s="230" t="s">
        <v>255</v>
      </c>
      <c r="F131" s="227"/>
      <c r="G131" s="233"/>
      <c r="H131" s="229" t="e">
        <f t="shared" si="3"/>
        <v>#DIV/0!</v>
      </c>
    </row>
    <row r="132" ht="19.5" customHeight="1" spans="1:8">
      <c r="A132" s="224" t="s">
        <v>160</v>
      </c>
      <c r="B132" s="224" t="s">
        <v>248</v>
      </c>
      <c r="C132" s="224" t="s">
        <v>185</v>
      </c>
      <c r="D132" s="225">
        <v>2011450</v>
      </c>
      <c r="E132" s="230" t="s">
        <v>157</v>
      </c>
      <c r="F132" s="227"/>
      <c r="G132" s="233"/>
      <c r="H132" s="229" t="e">
        <f t="shared" si="3"/>
        <v>#DIV/0!</v>
      </c>
    </row>
    <row r="133" ht="19.5" customHeight="1" spans="1:8">
      <c r="A133" s="224" t="s">
        <v>160</v>
      </c>
      <c r="B133" s="224" t="s">
        <v>248</v>
      </c>
      <c r="C133" s="224" t="s">
        <v>174</v>
      </c>
      <c r="D133" s="225">
        <v>2011499</v>
      </c>
      <c r="E133" s="230" t="s">
        <v>256</v>
      </c>
      <c r="F133" s="227"/>
      <c r="G133" s="233"/>
      <c r="H133" s="229" t="e">
        <f t="shared" si="3"/>
        <v>#DIV/0!</v>
      </c>
    </row>
    <row r="134" ht="19.5" customHeight="1" spans="1:8">
      <c r="A134" s="224" t="s">
        <v>160</v>
      </c>
      <c r="B134" s="224" t="s">
        <v>257</v>
      </c>
      <c r="C134" s="224"/>
      <c r="D134" s="225">
        <v>20123</v>
      </c>
      <c r="E134" s="230" t="s">
        <v>258</v>
      </c>
      <c r="F134" s="227">
        <v>12</v>
      </c>
      <c r="G134" s="233"/>
      <c r="H134" s="229">
        <f t="shared" si="3"/>
        <v>0</v>
      </c>
    </row>
    <row r="135" ht="19.5" customHeight="1" spans="1:8">
      <c r="A135" s="224" t="s">
        <v>160</v>
      </c>
      <c r="B135" s="224" t="s">
        <v>257</v>
      </c>
      <c r="C135" s="224" t="s">
        <v>163</v>
      </c>
      <c r="D135" s="225">
        <v>2012301</v>
      </c>
      <c r="E135" s="230" t="s">
        <v>139</v>
      </c>
      <c r="F135" s="227"/>
      <c r="G135" s="228"/>
      <c r="H135" s="229" t="e">
        <f t="shared" si="3"/>
        <v>#DIV/0!</v>
      </c>
    </row>
    <row r="136" ht="19.5" customHeight="1" spans="1:8">
      <c r="A136" s="224" t="s">
        <v>160</v>
      </c>
      <c r="B136" s="224" t="s">
        <v>257</v>
      </c>
      <c r="C136" s="224" t="s">
        <v>164</v>
      </c>
      <c r="D136" s="225">
        <v>2012302</v>
      </c>
      <c r="E136" s="230" t="s">
        <v>165</v>
      </c>
      <c r="F136" s="227"/>
      <c r="G136" s="233"/>
      <c r="H136" s="229" t="e">
        <f t="shared" si="3"/>
        <v>#DIV/0!</v>
      </c>
    </row>
    <row r="137" ht="19.5" customHeight="1" spans="1:8">
      <c r="A137" s="224" t="s">
        <v>160</v>
      </c>
      <c r="B137" s="224" t="s">
        <v>257</v>
      </c>
      <c r="C137" s="224" t="s">
        <v>166</v>
      </c>
      <c r="D137" s="225">
        <v>2012303</v>
      </c>
      <c r="E137" s="230" t="s">
        <v>143</v>
      </c>
      <c r="F137" s="227"/>
      <c r="G137" s="233"/>
      <c r="H137" s="229" t="e">
        <f t="shared" si="3"/>
        <v>#DIV/0!</v>
      </c>
    </row>
    <row r="138" ht="19.5" customHeight="1" spans="1:8">
      <c r="A138" s="224" t="s">
        <v>160</v>
      </c>
      <c r="B138" s="224" t="s">
        <v>257</v>
      </c>
      <c r="C138" s="224" t="s">
        <v>168</v>
      </c>
      <c r="D138" s="225">
        <v>2012304</v>
      </c>
      <c r="E138" s="231" t="s">
        <v>259</v>
      </c>
      <c r="F138" s="227"/>
      <c r="G138" s="233"/>
      <c r="H138" s="229" t="e">
        <f t="shared" si="3"/>
        <v>#DIV/0!</v>
      </c>
    </row>
    <row r="139" ht="19.5" customHeight="1" spans="1:8">
      <c r="A139" s="224" t="s">
        <v>160</v>
      </c>
      <c r="B139" s="224" t="s">
        <v>257</v>
      </c>
      <c r="C139" s="224" t="s">
        <v>185</v>
      </c>
      <c r="D139" s="225">
        <v>2012350</v>
      </c>
      <c r="E139" s="231" t="s">
        <v>157</v>
      </c>
      <c r="F139" s="227"/>
      <c r="G139" s="233"/>
      <c r="H139" s="229" t="e">
        <f t="shared" si="3"/>
        <v>#DIV/0!</v>
      </c>
    </row>
    <row r="140" ht="19.5" customHeight="1" spans="1:8">
      <c r="A140" s="224" t="s">
        <v>160</v>
      </c>
      <c r="B140" s="224" t="s">
        <v>257</v>
      </c>
      <c r="C140" s="224" t="s">
        <v>174</v>
      </c>
      <c r="D140" s="225">
        <v>2012399</v>
      </c>
      <c r="E140" s="231" t="s">
        <v>260</v>
      </c>
      <c r="F140" s="227">
        <v>12</v>
      </c>
      <c r="G140" s="233"/>
      <c r="H140" s="229">
        <f t="shared" si="3"/>
        <v>0</v>
      </c>
    </row>
    <row r="141" ht="19.5" customHeight="1" spans="1:8">
      <c r="A141" s="224" t="s">
        <v>160</v>
      </c>
      <c r="B141" s="224" t="s">
        <v>261</v>
      </c>
      <c r="C141" s="224"/>
      <c r="D141" s="225">
        <v>20125</v>
      </c>
      <c r="E141" s="232" t="s">
        <v>262</v>
      </c>
      <c r="F141" s="227"/>
      <c r="G141" s="233"/>
      <c r="H141" s="229" t="e">
        <f t="shared" si="3"/>
        <v>#DIV/0!</v>
      </c>
    </row>
    <row r="142" ht="19.5" customHeight="1" spans="1:8">
      <c r="A142" s="224" t="s">
        <v>160</v>
      </c>
      <c r="B142" s="224" t="s">
        <v>261</v>
      </c>
      <c r="C142" s="224" t="s">
        <v>163</v>
      </c>
      <c r="D142" s="225">
        <v>2012501</v>
      </c>
      <c r="E142" s="230" t="s">
        <v>139</v>
      </c>
      <c r="F142" s="227"/>
      <c r="G142" s="228"/>
      <c r="H142" s="229" t="e">
        <f t="shared" si="3"/>
        <v>#DIV/0!</v>
      </c>
    </row>
    <row r="143" ht="19.5" customHeight="1" spans="1:8">
      <c r="A143" s="224" t="s">
        <v>160</v>
      </c>
      <c r="B143" s="224" t="s">
        <v>261</v>
      </c>
      <c r="C143" s="224" t="s">
        <v>164</v>
      </c>
      <c r="D143" s="225">
        <v>2012502</v>
      </c>
      <c r="E143" s="230" t="s">
        <v>165</v>
      </c>
      <c r="F143" s="227"/>
      <c r="G143" s="233"/>
      <c r="H143" s="229" t="e">
        <f t="shared" si="3"/>
        <v>#DIV/0!</v>
      </c>
    </row>
    <row r="144" ht="19.5" customHeight="1" spans="1:8">
      <c r="A144" s="224" t="s">
        <v>160</v>
      </c>
      <c r="B144" s="224" t="s">
        <v>261</v>
      </c>
      <c r="C144" s="224" t="s">
        <v>166</v>
      </c>
      <c r="D144" s="225">
        <v>2012503</v>
      </c>
      <c r="E144" s="231" t="s">
        <v>143</v>
      </c>
      <c r="F144" s="227"/>
      <c r="G144" s="233"/>
      <c r="H144" s="229" t="e">
        <f t="shared" si="3"/>
        <v>#DIV/0!</v>
      </c>
    </row>
    <row r="145" ht="19.5" customHeight="1" spans="1:8">
      <c r="A145" s="224" t="s">
        <v>160</v>
      </c>
      <c r="B145" s="224" t="s">
        <v>261</v>
      </c>
      <c r="C145" s="224" t="s">
        <v>168</v>
      </c>
      <c r="D145" s="225">
        <v>2012504</v>
      </c>
      <c r="E145" s="231" t="s">
        <v>263</v>
      </c>
      <c r="F145" s="227"/>
      <c r="G145" s="233"/>
      <c r="H145" s="229" t="e">
        <f t="shared" si="3"/>
        <v>#DIV/0!</v>
      </c>
    </row>
    <row r="146" ht="19.5" customHeight="1" spans="1:8">
      <c r="A146" s="224" t="s">
        <v>160</v>
      </c>
      <c r="B146" s="224" t="s">
        <v>261</v>
      </c>
      <c r="C146" s="224" t="s">
        <v>170</v>
      </c>
      <c r="D146" s="225">
        <v>2012505</v>
      </c>
      <c r="E146" s="231" t="s">
        <v>264</v>
      </c>
      <c r="F146" s="227"/>
      <c r="G146" s="233"/>
      <c r="H146" s="229" t="e">
        <f t="shared" si="3"/>
        <v>#DIV/0!</v>
      </c>
    </row>
    <row r="147" ht="19.5" customHeight="1" spans="1:8">
      <c r="A147" s="224" t="s">
        <v>160</v>
      </c>
      <c r="B147" s="224" t="s">
        <v>261</v>
      </c>
      <c r="C147" s="224" t="s">
        <v>185</v>
      </c>
      <c r="D147" s="225">
        <v>2012550</v>
      </c>
      <c r="E147" s="232" t="s">
        <v>157</v>
      </c>
      <c r="F147" s="227"/>
      <c r="G147" s="233"/>
      <c r="H147" s="229" t="e">
        <f t="shared" si="3"/>
        <v>#DIV/0!</v>
      </c>
    </row>
    <row r="148" ht="19.5" customHeight="1" spans="1:8">
      <c r="A148" s="224" t="s">
        <v>160</v>
      </c>
      <c r="B148" s="224" t="s">
        <v>261</v>
      </c>
      <c r="C148" s="224" t="s">
        <v>174</v>
      </c>
      <c r="D148" s="225">
        <v>2012599</v>
      </c>
      <c r="E148" s="230" t="s">
        <v>265</v>
      </c>
      <c r="F148" s="227"/>
      <c r="G148" s="233"/>
      <c r="H148" s="229" t="e">
        <f t="shared" si="3"/>
        <v>#DIV/0!</v>
      </c>
    </row>
    <row r="149" ht="19.5" customHeight="1" spans="1:8">
      <c r="A149" s="224" t="s">
        <v>160</v>
      </c>
      <c r="B149" s="224" t="s">
        <v>266</v>
      </c>
      <c r="C149" s="224"/>
      <c r="D149" s="225">
        <v>20126</v>
      </c>
      <c r="E149" s="230" t="s">
        <v>267</v>
      </c>
      <c r="F149" s="227">
        <v>102</v>
      </c>
      <c r="G149" s="235">
        <v>103.369236</v>
      </c>
      <c r="H149" s="229">
        <f t="shared" si="3"/>
        <v>1.01342388235294</v>
      </c>
    </row>
    <row r="150" ht="19.5" customHeight="1" spans="1:8">
      <c r="A150" s="224" t="s">
        <v>160</v>
      </c>
      <c r="B150" s="224" t="s">
        <v>266</v>
      </c>
      <c r="C150" s="224" t="s">
        <v>163</v>
      </c>
      <c r="D150" s="225">
        <v>2012601</v>
      </c>
      <c r="E150" s="231" t="s">
        <v>139</v>
      </c>
      <c r="F150" s="227">
        <v>60</v>
      </c>
      <c r="G150" s="235">
        <v>103.369236</v>
      </c>
      <c r="H150" s="229">
        <f t="shared" si="3"/>
        <v>1.7228206</v>
      </c>
    </row>
    <row r="151" ht="19.5" customHeight="1" spans="1:8">
      <c r="A151" s="224" t="s">
        <v>160</v>
      </c>
      <c r="B151" s="224" t="s">
        <v>266</v>
      </c>
      <c r="C151" s="224" t="s">
        <v>164</v>
      </c>
      <c r="D151" s="225">
        <v>2012602</v>
      </c>
      <c r="E151" s="231" t="s">
        <v>165</v>
      </c>
      <c r="F151" s="227">
        <v>19</v>
      </c>
      <c r="G151" s="235"/>
      <c r="H151" s="229">
        <f t="shared" si="3"/>
        <v>0</v>
      </c>
    </row>
    <row r="152" ht="19.5" customHeight="1" spans="1:8">
      <c r="A152" s="224" t="s">
        <v>160</v>
      </c>
      <c r="B152" s="224" t="s">
        <v>266</v>
      </c>
      <c r="C152" s="224" t="s">
        <v>166</v>
      </c>
      <c r="D152" s="225">
        <v>2012603</v>
      </c>
      <c r="E152" s="231" t="s">
        <v>143</v>
      </c>
      <c r="F152" s="227"/>
      <c r="G152" s="233"/>
      <c r="H152" s="229" t="e">
        <f t="shared" si="3"/>
        <v>#DIV/0!</v>
      </c>
    </row>
    <row r="153" ht="19.5" customHeight="1" spans="1:8">
      <c r="A153" s="224" t="s">
        <v>160</v>
      </c>
      <c r="B153" s="224" t="s">
        <v>266</v>
      </c>
      <c r="C153" s="224" t="s">
        <v>168</v>
      </c>
      <c r="D153" s="225">
        <v>2012604</v>
      </c>
      <c r="E153" s="230" t="s">
        <v>268</v>
      </c>
      <c r="F153" s="227">
        <v>23</v>
      </c>
      <c r="G153" s="233"/>
      <c r="H153" s="229">
        <f t="shared" si="3"/>
        <v>0</v>
      </c>
    </row>
    <row r="154" ht="19.5" customHeight="1" spans="1:8">
      <c r="A154" s="224" t="s">
        <v>160</v>
      </c>
      <c r="B154" s="224" t="s">
        <v>266</v>
      </c>
      <c r="C154" s="224" t="s">
        <v>174</v>
      </c>
      <c r="D154" s="225">
        <v>2012699</v>
      </c>
      <c r="E154" s="234" t="s">
        <v>269</v>
      </c>
      <c r="F154" s="227"/>
      <c r="G154" s="233"/>
      <c r="H154" s="229" t="e">
        <f t="shared" si="3"/>
        <v>#DIV/0!</v>
      </c>
    </row>
    <row r="155" ht="19.5" customHeight="1" spans="1:8">
      <c r="A155" s="224" t="s">
        <v>160</v>
      </c>
      <c r="B155" s="224" t="s">
        <v>270</v>
      </c>
      <c r="C155" s="224"/>
      <c r="D155" s="225">
        <v>20128</v>
      </c>
      <c r="E155" s="230" t="s">
        <v>271</v>
      </c>
      <c r="F155" s="227">
        <v>49</v>
      </c>
      <c r="G155" s="235">
        <v>31.8787</v>
      </c>
      <c r="H155" s="229">
        <f t="shared" si="3"/>
        <v>0.650585714285714</v>
      </c>
    </row>
    <row r="156" ht="19.5" customHeight="1" spans="1:8">
      <c r="A156" s="224" t="s">
        <v>160</v>
      </c>
      <c r="B156" s="224" t="s">
        <v>270</v>
      </c>
      <c r="C156" s="224" t="s">
        <v>163</v>
      </c>
      <c r="D156" s="225">
        <v>2012801</v>
      </c>
      <c r="E156" s="231" t="s">
        <v>139</v>
      </c>
      <c r="F156" s="227">
        <v>25</v>
      </c>
      <c r="G156" s="235">
        <v>31.8787</v>
      </c>
      <c r="H156" s="229">
        <f t="shared" si="3"/>
        <v>1.275148</v>
      </c>
    </row>
    <row r="157" ht="19.5" customHeight="1" spans="1:8">
      <c r="A157" s="224" t="s">
        <v>160</v>
      </c>
      <c r="B157" s="224" t="s">
        <v>270</v>
      </c>
      <c r="C157" s="224" t="s">
        <v>164</v>
      </c>
      <c r="D157" s="225">
        <v>2012802</v>
      </c>
      <c r="E157" s="231" t="s">
        <v>165</v>
      </c>
      <c r="F157" s="227">
        <v>21</v>
      </c>
      <c r="G157" s="235"/>
      <c r="H157" s="229">
        <f t="shared" si="3"/>
        <v>0</v>
      </c>
    </row>
    <row r="158" ht="19.5" customHeight="1" spans="1:8">
      <c r="A158" s="224" t="s">
        <v>160</v>
      </c>
      <c r="B158" s="224" t="s">
        <v>270</v>
      </c>
      <c r="C158" s="224" t="s">
        <v>166</v>
      </c>
      <c r="D158" s="225">
        <v>2012803</v>
      </c>
      <c r="E158" s="231" t="s">
        <v>143</v>
      </c>
      <c r="F158" s="227"/>
      <c r="G158" s="233"/>
      <c r="H158" s="229" t="e">
        <f t="shared" si="3"/>
        <v>#DIV/0!</v>
      </c>
    </row>
    <row r="159" ht="19.5" customHeight="1" spans="1:8">
      <c r="A159" s="224" t="s">
        <v>160</v>
      </c>
      <c r="B159" s="224" t="s">
        <v>270</v>
      </c>
      <c r="C159" s="224" t="s">
        <v>168</v>
      </c>
      <c r="D159" s="225">
        <v>2012804</v>
      </c>
      <c r="E159" s="232" t="s">
        <v>173</v>
      </c>
      <c r="F159" s="227"/>
      <c r="G159" s="233"/>
      <c r="H159" s="229" t="e">
        <f t="shared" si="3"/>
        <v>#DIV/0!</v>
      </c>
    </row>
    <row r="160" ht="19.5" customHeight="1" spans="1:8">
      <c r="A160" s="224" t="s">
        <v>160</v>
      </c>
      <c r="B160" s="224" t="s">
        <v>270</v>
      </c>
      <c r="C160" s="224" t="s">
        <v>156</v>
      </c>
      <c r="D160" s="225">
        <v>2012850</v>
      </c>
      <c r="E160" s="230" t="s">
        <v>157</v>
      </c>
      <c r="F160" s="227"/>
      <c r="G160" s="239"/>
      <c r="H160" s="229" t="e">
        <f t="shared" si="3"/>
        <v>#DIV/0!</v>
      </c>
    </row>
    <row r="161" ht="19.5" customHeight="1" spans="1:8">
      <c r="A161" s="224" t="s">
        <v>160</v>
      </c>
      <c r="B161" s="224" t="s">
        <v>270</v>
      </c>
      <c r="C161" s="224" t="s">
        <v>174</v>
      </c>
      <c r="D161" s="225">
        <v>2012899</v>
      </c>
      <c r="E161" s="230" t="s">
        <v>272</v>
      </c>
      <c r="F161" s="227">
        <v>3</v>
      </c>
      <c r="G161" s="233"/>
      <c r="H161" s="229">
        <f t="shared" si="3"/>
        <v>0</v>
      </c>
    </row>
    <row r="162" ht="19.5" customHeight="1" spans="1:8">
      <c r="A162" s="224" t="s">
        <v>160</v>
      </c>
      <c r="B162" s="224" t="s">
        <v>273</v>
      </c>
      <c r="C162" s="224"/>
      <c r="D162" s="225">
        <v>20129</v>
      </c>
      <c r="E162" s="230" t="s">
        <v>274</v>
      </c>
      <c r="F162" s="227">
        <v>589</v>
      </c>
      <c r="G162" s="235">
        <v>294.28128</v>
      </c>
      <c r="H162" s="229">
        <f t="shared" si="3"/>
        <v>0.499628658743633</v>
      </c>
    </row>
    <row r="163" ht="19.5" customHeight="1" spans="1:8">
      <c r="A163" s="224" t="s">
        <v>160</v>
      </c>
      <c r="B163" s="224" t="s">
        <v>273</v>
      </c>
      <c r="C163" s="224" t="s">
        <v>163</v>
      </c>
      <c r="D163" s="225">
        <v>2012901</v>
      </c>
      <c r="E163" s="231" t="s">
        <v>139</v>
      </c>
      <c r="F163" s="227">
        <v>246</v>
      </c>
      <c r="G163" s="235">
        <v>294.28128</v>
      </c>
      <c r="H163" s="229">
        <f t="shared" si="3"/>
        <v>1.19626536585366</v>
      </c>
    </row>
    <row r="164" ht="19.5" customHeight="1" spans="1:8">
      <c r="A164" s="224" t="s">
        <v>160</v>
      </c>
      <c r="B164" s="224" t="s">
        <v>273</v>
      </c>
      <c r="C164" s="224" t="s">
        <v>164</v>
      </c>
      <c r="D164" s="225">
        <v>2012902</v>
      </c>
      <c r="E164" s="231" t="s">
        <v>165</v>
      </c>
      <c r="F164" s="227">
        <v>315</v>
      </c>
      <c r="G164" s="235"/>
      <c r="H164" s="229">
        <f t="shared" si="3"/>
        <v>0</v>
      </c>
    </row>
    <row r="165" ht="19.5" customHeight="1" spans="1:8">
      <c r="A165" s="224" t="s">
        <v>160</v>
      </c>
      <c r="B165" s="224" t="s">
        <v>273</v>
      </c>
      <c r="C165" s="224" t="s">
        <v>166</v>
      </c>
      <c r="D165" s="225">
        <v>2012903</v>
      </c>
      <c r="E165" s="231" t="s">
        <v>143</v>
      </c>
      <c r="F165" s="227"/>
      <c r="G165" s="233"/>
      <c r="H165" s="229" t="e">
        <f t="shared" si="3"/>
        <v>#DIV/0!</v>
      </c>
    </row>
    <row r="166" ht="19.5" customHeight="1" spans="1:8">
      <c r="A166" s="224" t="s">
        <v>160</v>
      </c>
      <c r="B166" s="224" t="s">
        <v>273</v>
      </c>
      <c r="C166" s="224" t="s">
        <v>205</v>
      </c>
      <c r="D166" s="225">
        <v>2012906</v>
      </c>
      <c r="E166" s="230" t="s">
        <v>275</v>
      </c>
      <c r="F166" s="227">
        <v>4</v>
      </c>
      <c r="G166" s="235"/>
      <c r="H166" s="229">
        <f t="shared" si="3"/>
        <v>0</v>
      </c>
    </row>
    <row r="167" ht="19.5" customHeight="1" spans="1:8">
      <c r="A167" s="224" t="s">
        <v>160</v>
      </c>
      <c r="B167" s="224" t="s">
        <v>273</v>
      </c>
      <c r="C167" s="224" t="s">
        <v>185</v>
      </c>
      <c r="D167" s="225">
        <v>2012950</v>
      </c>
      <c r="E167" s="230" t="s">
        <v>157</v>
      </c>
      <c r="F167" s="227"/>
      <c r="G167" s="233"/>
      <c r="H167" s="229" t="e">
        <f t="shared" si="3"/>
        <v>#DIV/0!</v>
      </c>
    </row>
    <row r="168" ht="19.5" customHeight="1" spans="1:8">
      <c r="A168" s="224" t="s">
        <v>160</v>
      </c>
      <c r="B168" s="224" t="s">
        <v>273</v>
      </c>
      <c r="C168" s="224" t="s">
        <v>174</v>
      </c>
      <c r="D168" s="225">
        <v>2012999</v>
      </c>
      <c r="E168" s="231" t="s">
        <v>276</v>
      </c>
      <c r="F168" s="227">
        <v>24</v>
      </c>
      <c r="G168" s="233"/>
      <c r="H168" s="229">
        <f t="shared" si="3"/>
        <v>0</v>
      </c>
    </row>
    <row r="169" ht="19.5" customHeight="1" spans="1:8">
      <c r="A169" s="224" t="s">
        <v>160</v>
      </c>
      <c r="B169" s="224" t="s">
        <v>277</v>
      </c>
      <c r="C169" s="224"/>
      <c r="D169" s="225">
        <v>20131</v>
      </c>
      <c r="E169" s="231" t="s">
        <v>278</v>
      </c>
      <c r="F169" s="227">
        <v>240</v>
      </c>
      <c r="G169" s="240">
        <v>491.356284</v>
      </c>
      <c r="H169" s="229">
        <f t="shared" si="3"/>
        <v>2.04731785</v>
      </c>
    </row>
    <row r="170" ht="19.5" customHeight="1" spans="1:8">
      <c r="A170" s="224" t="s">
        <v>160</v>
      </c>
      <c r="B170" s="224" t="s">
        <v>277</v>
      </c>
      <c r="C170" s="224" t="s">
        <v>163</v>
      </c>
      <c r="D170" s="225">
        <v>2013101</v>
      </c>
      <c r="E170" s="231" t="s">
        <v>139</v>
      </c>
      <c r="F170" s="227">
        <v>118</v>
      </c>
      <c r="G170" s="240">
        <v>491.356284</v>
      </c>
      <c r="H170" s="229">
        <f t="shared" si="3"/>
        <v>4.16403630508475</v>
      </c>
    </row>
    <row r="171" ht="19.5" customHeight="1" spans="1:8">
      <c r="A171" s="224" t="s">
        <v>160</v>
      </c>
      <c r="B171" s="224" t="s">
        <v>277</v>
      </c>
      <c r="C171" s="224" t="s">
        <v>164</v>
      </c>
      <c r="D171" s="225">
        <v>2013102</v>
      </c>
      <c r="E171" s="231" t="s">
        <v>165</v>
      </c>
      <c r="F171" s="227">
        <v>118</v>
      </c>
      <c r="G171" s="240"/>
      <c r="H171" s="229">
        <f t="shared" si="3"/>
        <v>0</v>
      </c>
    </row>
    <row r="172" ht="19.5" customHeight="1" spans="1:8">
      <c r="A172" s="224" t="s">
        <v>160</v>
      </c>
      <c r="B172" s="224" t="s">
        <v>277</v>
      </c>
      <c r="C172" s="224" t="s">
        <v>166</v>
      </c>
      <c r="D172" s="225">
        <v>2013103</v>
      </c>
      <c r="E172" s="230" t="s">
        <v>143</v>
      </c>
      <c r="F172" s="227"/>
      <c r="G172" s="233"/>
      <c r="H172" s="229" t="e">
        <f t="shared" si="3"/>
        <v>#DIV/0!</v>
      </c>
    </row>
    <row r="173" ht="19.5" customHeight="1" spans="1:8">
      <c r="A173" s="224" t="s">
        <v>160</v>
      </c>
      <c r="B173" s="224" t="s">
        <v>277</v>
      </c>
      <c r="C173" s="224" t="s">
        <v>197</v>
      </c>
      <c r="D173" s="225">
        <v>2013105</v>
      </c>
      <c r="E173" s="230" t="s">
        <v>279</v>
      </c>
      <c r="F173" s="227">
        <v>2</v>
      </c>
      <c r="G173" s="233"/>
      <c r="H173" s="229">
        <f t="shared" si="3"/>
        <v>0</v>
      </c>
    </row>
    <row r="174" ht="19.5" customHeight="1" spans="1:8">
      <c r="A174" s="224" t="s">
        <v>160</v>
      </c>
      <c r="B174" s="224" t="s">
        <v>277</v>
      </c>
      <c r="C174" s="224" t="s">
        <v>185</v>
      </c>
      <c r="D174" s="225">
        <v>2013150</v>
      </c>
      <c r="E174" s="230" t="s">
        <v>157</v>
      </c>
      <c r="F174" s="227"/>
      <c r="G174" s="233"/>
      <c r="H174" s="229" t="e">
        <f t="shared" si="3"/>
        <v>#DIV/0!</v>
      </c>
    </row>
    <row r="175" ht="19.5" customHeight="1" spans="1:8">
      <c r="A175" s="224" t="s">
        <v>160</v>
      </c>
      <c r="B175" s="224" t="s">
        <v>277</v>
      </c>
      <c r="C175" s="224" t="s">
        <v>174</v>
      </c>
      <c r="D175" s="225">
        <v>2013199</v>
      </c>
      <c r="E175" s="231" t="s">
        <v>280</v>
      </c>
      <c r="F175" s="227">
        <v>2</v>
      </c>
      <c r="G175" s="233"/>
      <c r="H175" s="229">
        <f t="shared" si="3"/>
        <v>0</v>
      </c>
    </row>
    <row r="176" ht="19.5" customHeight="1" spans="1:8">
      <c r="A176" s="224" t="s">
        <v>160</v>
      </c>
      <c r="B176" s="224" t="s">
        <v>281</v>
      </c>
      <c r="C176" s="224"/>
      <c r="D176" s="225">
        <v>20132</v>
      </c>
      <c r="E176" s="231" t="s">
        <v>282</v>
      </c>
      <c r="F176" s="227">
        <v>526</v>
      </c>
      <c r="G176" s="240">
        <v>522.706524</v>
      </c>
      <c r="H176" s="229">
        <f t="shared" si="3"/>
        <v>0.99373863878327</v>
      </c>
    </row>
    <row r="177" ht="19.5" customHeight="1" spans="1:8">
      <c r="A177" s="224" t="s">
        <v>160</v>
      </c>
      <c r="B177" s="224" t="s">
        <v>281</v>
      </c>
      <c r="C177" s="224" t="s">
        <v>163</v>
      </c>
      <c r="D177" s="225">
        <v>2013201</v>
      </c>
      <c r="E177" s="231" t="s">
        <v>139</v>
      </c>
      <c r="F177" s="227">
        <v>223</v>
      </c>
      <c r="G177" s="240">
        <v>312.210524</v>
      </c>
      <c r="H177" s="229">
        <f t="shared" si="3"/>
        <v>1.40004719282511</v>
      </c>
    </row>
    <row r="178" ht="19.5" customHeight="1" spans="1:8">
      <c r="A178" s="224" t="s">
        <v>160</v>
      </c>
      <c r="B178" s="224" t="s">
        <v>281</v>
      </c>
      <c r="C178" s="224" t="s">
        <v>164</v>
      </c>
      <c r="D178" s="225">
        <v>2013202</v>
      </c>
      <c r="E178" s="230" t="s">
        <v>165</v>
      </c>
      <c r="F178" s="227">
        <v>58</v>
      </c>
      <c r="G178" s="240">
        <v>210.496</v>
      </c>
      <c r="H178" s="229">
        <f t="shared" si="3"/>
        <v>3.62924137931034</v>
      </c>
    </row>
    <row r="179" ht="19.5" customHeight="1" spans="1:8">
      <c r="A179" s="224" t="s">
        <v>160</v>
      </c>
      <c r="B179" s="224" t="s">
        <v>281</v>
      </c>
      <c r="C179" s="224" t="s">
        <v>166</v>
      </c>
      <c r="D179" s="225">
        <v>2013203</v>
      </c>
      <c r="E179" s="230" t="s">
        <v>143</v>
      </c>
      <c r="F179" s="227"/>
      <c r="G179" s="233"/>
      <c r="H179" s="229" t="e">
        <f t="shared" si="3"/>
        <v>#DIV/0!</v>
      </c>
    </row>
    <row r="180" ht="19.5" customHeight="1" spans="1:8">
      <c r="A180" s="224" t="s">
        <v>160</v>
      </c>
      <c r="B180" s="224" t="s">
        <v>281</v>
      </c>
      <c r="C180" s="224" t="s">
        <v>168</v>
      </c>
      <c r="D180" s="225">
        <v>2013204</v>
      </c>
      <c r="E180" s="230" t="s">
        <v>283</v>
      </c>
      <c r="F180" s="227"/>
      <c r="G180" s="233"/>
      <c r="H180" s="229" t="e">
        <f t="shared" si="3"/>
        <v>#DIV/0!</v>
      </c>
    </row>
    <row r="181" ht="19.5" customHeight="1" spans="1:8">
      <c r="A181" s="224" t="s">
        <v>160</v>
      </c>
      <c r="B181" s="224" t="s">
        <v>281</v>
      </c>
      <c r="C181" s="224" t="s">
        <v>185</v>
      </c>
      <c r="D181" s="225">
        <v>2013250</v>
      </c>
      <c r="E181" s="230" t="s">
        <v>157</v>
      </c>
      <c r="F181" s="227"/>
      <c r="G181" s="233"/>
      <c r="H181" s="229" t="e">
        <f t="shared" si="3"/>
        <v>#DIV/0!</v>
      </c>
    </row>
    <row r="182" ht="19.5" customHeight="1" spans="1:8">
      <c r="A182" s="224" t="s">
        <v>160</v>
      </c>
      <c r="B182" s="224" t="s">
        <v>281</v>
      </c>
      <c r="C182" s="224" t="s">
        <v>174</v>
      </c>
      <c r="D182" s="225">
        <v>2013299</v>
      </c>
      <c r="E182" s="230" t="s">
        <v>284</v>
      </c>
      <c r="F182" s="227">
        <v>245</v>
      </c>
      <c r="G182" s="233"/>
      <c r="H182" s="229">
        <f t="shared" si="3"/>
        <v>0</v>
      </c>
    </row>
    <row r="183" ht="19.5" customHeight="1" spans="1:8">
      <c r="A183" s="224" t="s">
        <v>160</v>
      </c>
      <c r="B183" s="224" t="s">
        <v>285</v>
      </c>
      <c r="C183" s="224"/>
      <c r="D183" s="225">
        <v>20133</v>
      </c>
      <c r="E183" s="231" t="s">
        <v>286</v>
      </c>
      <c r="F183" s="227">
        <v>205</v>
      </c>
      <c r="G183" s="240">
        <v>172.8408</v>
      </c>
      <c r="H183" s="229">
        <f t="shared" si="3"/>
        <v>0.843125853658537</v>
      </c>
    </row>
    <row r="184" ht="19.5" customHeight="1" spans="1:8">
      <c r="A184" s="224" t="s">
        <v>160</v>
      </c>
      <c r="B184" s="224" t="s">
        <v>285</v>
      </c>
      <c r="C184" s="224" t="s">
        <v>163</v>
      </c>
      <c r="D184" s="225">
        <v>2013301</v>
      </c>
      <c r="E184" s="231" t="s">
        <v>139</v>
      </c>
      <c r="F184" s="227">
        <v>132</v>
      </c>
      <c r="G184" s="235">
        <v>172.8408</v>
      </c>
      <c r="H184" s="229">
        <f t="shared" si="3"/>
        <v>1.3094</v>
      </c>
    </row>
    <row r="185" ht="19.5" customHeight="1" spans="1:8">
      <c r="A185" s="224" t="s">
        <v>160</v>
      </c>
      <c r="B185" s="224" t="s">
        <v>285</v>
      </c>
      <c r="C185" s="224" t="s">
        <v>164</v>
      </c>
      <c r="D185" s="225">
        <v>2013302</v>
      </c>
      <c r="E185" s="232" t="s">
        <v>165</v>
      </c>
      <c r="F185" s="227">
        <v>27</v>
      </c>
      <c r="G185" s="235"/>
      <c r="H185" s="229">
        <f t="shared" si="3"/>
        <v>0</v>
      </c>
    </row>
    <row r="186" ht="19.5" customHeight="1" spans="1:8">
      <c r="A186" s="224" t="s">
        <v>160</v>
      </c>
      <c r="B186" s="224" t="s">
        <v>285</v>
      </c>
      <c r="C186" s="224" t="s">
        <v>166</v>
      </c>
      <c r="D186" s="225">
        <v>2013303</v>
      </c>
      <c r="E186" s="230" t="s">
        <v>143</v>
      </c>
      <c r="F186" s="227"/>
      <c r="G186" s="233"/>
      <c r="H186" s="229" t="e">
        <f t="shared" si="3"/>
        <v>#DIV/0!</v>
      </c>
    </row>
    <row r="187" ht="19.5" customHeight="1" spans="1:8">
      <c r="A187" s="224" t="s">
        <v>160</v>
      </c>
      <c r="B187" s="224" t="s">
        <v>285</v>
      </c>
      <c r="C187" s="224" t="s">
        <v>168</v>
      </c>
      <c r="D187" s="225">
        <v>2013304</v>
      </c>
      <c r="E187" s="230" t="s">
        <v>287</v>
      </c>
      <c r="F187" s="227"/>
      <c r="G187" s="233"/>
      <c r="H187" s="229"/>
    </row>
    <row r="188" ht="19.5" customHeight="1" spans="1:8">
      <c r="A188" s="224" t="s">
        <v>160</v>
      </c>
      <c r="B188" s="224" t="s">
        <v>285</v>
      </c>
      <c r="C188" s="224" t="s">
        <v>185</v>
      </c>
      <c r="D188" s="225">
        <v>2013350</v>
      </c>
      <c r="E188" s="230" t="s">
        <v>157</v>
      </c>
      <c r="F188" s="227"/>
      <c r="G188" s="233"/>
      <c r="H188" s="229" t="e">
        <f t="shared" ref="H188:H246" si="4">G188/F188</f>
        <v>#DIV/0!</v>
      </c>
    </row>
    <row r="189" ht="19.5" customHeight="1" spans="1:8">
      <c r="A189" s="224" t="s">
        <v>160</v>
      </c>
      <c r="B189" s="224" t="s">
        <v>285</v>
      </c>
      <c r="C189" s="224" t="s">
        <v>174</v>
      </c>
      <c r="D189" s="225">
        <v>2013399</v>
      </c>
      <c r="E189" s="230" t="s">
        <v>288</v>
      </c>
      <c r="F189" s="227">
        <v>46</v>
      </c>
      <c r="G189" s="233"/>
      <c r="H189" s="229">
        <f t="shared" si="4"/>
        <v>0</v>
      </c>
    </row>
    <row r="190" ht="19.5" customHeight="1" spans="1:8">
      <c r="A190" s="224" t="s">
        <v>160</v>
      </c>
      <c r="B190" s="224" t="s">
        <v>289</v>
      </c>
      <c r="C190" s="224"/>
      <c r="D190" s="225">
        <v>20134</v>
      </c>
      <c r="E190" s="231" t="s">
        <v>290</v>
      </c>
      <c r="F190" s="227">
        <v>278</v>
      </c>
      <c r="G190" s="235">
        <v>190.355772</v>
      </c>
      <c r="H190" s="229">
        <f t="shared" si="4"/>
        <v>0.684732992805755</v>
      </c>
    </row>
    <row r="191" ht="19.5" customHeight="1" spans="1:8">
      <c r="A191" s="224" t="s">
        <v>160</v>
      </c>
      <c r="B191" s="224" t="s">
        <v>289</v>
      </c>
      <c r="C191" s="224" t="s">
        <v>163</v>
      </c>
      <c r="D191" s="225">
        <v>2013401</v>
      </c>
      <c r="E191" s="231" t="s">
        <v>139</v>
      </c>
      <c r="F191" s="227">
        <v>149</v>
      </c>
      <c r="G191" s="235">
        <v>190.355772</v>
      </c>
      <c r="H191" s="229">
        <f t="shared" si="4"/>
        <v>1.27755551677852</v>
      </c>
    </row>
    <row r="192" ht="19.5" customHeight="1" spans="1:8">
      <c r="A192" s="224" t="s">
        <v>160</v>
      </c>
      <c r="B192" s="224" t="s">
        <v>289</v>
      </c>
      <c r="C192" s="224" t="s">
        <v>164</v>
      </c>
      <c r="D192" s="225">
        <v>2013402</v>
      </c>
      <c r="E192" s="231" t="s">
        <v>165</v>
      </c>
      <c r="F192" s="227">
        <v>40</v>
      </c>
      <c r="G192" s="235"/>
      <c r="H192" s="229">
        <f t="shared" si="4"/>
        <v>0</v>
      </c>
    </row>
    <row r="193" ht="19.5" customHeight="1" spans="1:8">
      <c r="A193" s="224" t="s">
        <v>160</v>
      </c>
      <c r="B193" s="224" t="s">
        <v>289</v>
      </c>
      <c r="C193" s="224" t="s">
        <v>166</v>
      </c>
      <c r="D193" s="225">
        <v>2013403</v>
      </c>
      <c r="E193" s="230" t="s">
        <v>143</v>
      </c>
      <c r="F193" s="227"/>
      <c r="G193" s="233"/>
      <c r="H193" s="229" t="e">
        <f t="shared" si="4"/>
        <v>#DIV/0!</v>
      </c>
    </row>
    <row r="194" ht="19.5" customHeight="1" spans="1:8">
      <c r="A194" s="224" t="s">
        <v>160</v>
      </c>
      <c r="B194" s="224" t="s">
        <v>289</v>
      </c>
      <c r="C194" s="224" t="s">
        <v>168</v>
      </c>
      <c r="D194" s="225">
        <v>2013404</v>
      </c>
      <c r="E194" s="230" t="s">
        <v>291</v>
      </c>
      <c r="F194" s="227">
        <v>63</v>
      </c>
      <c r="G194" s="233"/>
      <c r="H194" s="229">
        <f t="shared" si="4"/>
        <v>0</v>
      </c>
    </row>
    <row r="195" ht="19.5" customHeight="1" spans="1:8">
      <c r="A195" s="224" t="s">
        <v>160</v>
      </c>
      <c r="B195" s="224" t="s">
        <v>289</v>
      </c>
      <c r="C195" s="224" t="s">
        <v>170</v>
      </c>
      <c r="D195" s="225">
        <v>2013405</v>
      </c>
      <c r="E195" s="230" t="s">
        <v>292</v>
      </c>
      <c r="F195" s="227"/>
      <c r="G195" s="233"/>
      <c r="H195" s="229" t="e">
        <f t="shared" si="4"/>
        <v>#DIV/0!</v>
      </c>
    </row>
    <row r="196" ht="19.5" customHeight="1" spans="1:8">
      <c r="A196" s="224" t="s">
        <v>160</v>
      </c>
      <c r="B196" s="224" t="s">
        <v>289</v>
      </c>
      <c r="C196" s="224" t="s">
        <v>185</v>
      </c>
      <c r="D196" s="225">
        <v>2013450</v>
      </c>
      <c r="E196" s="230" t="s">
        <v>157</v>
      </c>
      <c r="F196" s="227"/>
      <c r="G196" s="233"/>
      <c r="H196" s="229" t="e">
        <f t="shared" si="4"/>
        <v>#DIV/0!</v>
      </c>
    </row>
    <row r="197" ht="19.5" customHeight="1" spans="1:8">
      <c r="A197" s="224" t="s">
        <v>160</v>
      </c>
      <c r="B197" s="224" t="s">
        <v>289</v>
      </c>
      <c r="C197" s="224" t="s">
        <v>174</v>
      </c>
      <c r="D197" s="225">
        <v>2013499</v>
      </c>
      <c r="E197" s="230" t="s">
        <v>293</v>
      </c>
      <c r="F197" s="227">
        <v>26</v>
      </c>
      <c r="G197" s="239"/>
      <c r="H197" s="229">
        <f t="shared" si="4"/>
        <v>0</v>
      </c>
    </row>
    <row r="198" ht="19.5" customHeight="1" spans="1:8">
      <c r="A198" s="224" t="s">
        <v>160</v>
      </c>
      <c r="B198" s="224" t="s">
        <v>294</v>
      </c>
      <c r="C198" s="224"/>
      <c r="D198" s="225">
        <v>20135</v>
      </c>
      <c r="E198" s="231" t="s">
        <v>295</v>
      </c>
      <c r="F198" s="227"/>
      <c r="G198" s="239"/>
      <c r="H198" s="229" t="e">
        <f t="shared" si="4"/>
        <v>#DIV/0!</v>
      </c>
    </row>
    <row r="199" ht="19.5" customHeight="1" spans="1:8">
      <c r="A199" s="224" t="s">
        <v>160</v>
      </c>
      <c r="B199" s="224" t="s">
        <v>294</v>
      </c>
      <c r="C199" s="224" t="s">
        <v>163</v>
      </c>
      <c r="D199" s="225">
        <v>2013501</v>
      </c>
      <c r="E199" s="231" t="s">
        <v>139</v>
      </c>
      <c r="F199" s="227"/>
      <c r="G199" s="241"/>
      <c r="H199" s="229" t="e">
        <f t="shared" si="4"/>
        <v>#DIV/0!</v>
      </c>
    </row>
    <row r="200" ht="19.5" customHeight="1" spans="1:8">
      <c r="A200" s="224" t="s">
        <v>160</v>
      </c>
      <c r="B200" s="224" t="s">
        <v>294</v>
      </c>
      <c r="C200" s="224" t="s">
        <v>164</v>
      </c>
      <c r="D200" s="225">
        <v>2013502</v>
      </c>
      <c r="E200" s="231" t="s">
        <v>165</v>
      </c>
      <c r="F200" s="227"/>
      <c r="G200" s="233"/>
      <c r="H200" s="229" t="e">
        <f t="shared" si="4"/>
        <v>#DIV/0!</v>
      </c>
    </row>
    <row r="201" ht="19.5" customHeight="1" spans="1:8">
      <c r="A201" s="224" t="s">
        <v>160</v>
      </c>
      <c r="B201" s="224" t="s">
        <v>294</v>
      </c>
      <c r="C201" s="224" t="s">
        <v>166</v>
      </c>
      <c r="D201" s="225">
        <v>2013503</v>
      </c>
      <c r="E201" s="232" t="s">
        <v>143</v>
      </c>
      <c r="F201" s="227"/>
      <c r="G201" s="233"/>
      <c r="H201" s="229" t="e">
        <f t="shared" si="4"/>
        <v>#DIV/0!</v>
      </c>
    </row>
    <row r="202" ht="19.5" customHeight="1" spans="1:8">
      <c r="A202" s="224" t="s">
        <v>160</v>
      </c>
      <c r="B202" s="224" t="s">
        <v>294</v>
      </c>
      <c r="C202" s="224" t="s">
        <v>185</v>
      </c>
      <c r="D202" s="225">
        <v>2013550</v>
      </c>
      <c r="E202" s="230" t="s">
        <v>157</v>
      </c>
      <c r="F202" s="227"/>
      <c r="G202" s="233"/>
      <c r="H202" s="229" t="e">
        <f t="shared" si="4"/>
        <v>#DIV/0!</v>
      </c>
    </row>
    <row r="203" ht="19.5" customHeight="1" spans="1:8">
      <c r="A203" s="224" t="s">
        <v>160</v>
      </c>
      <c r="B203" s="224" t="s">
        <v>294</v>
      </c>
      <c r="C203" s="224" t="s">
        <v>174</v>
      </c>
      <c r="D203" s="225">
        <v>2013599</v>
      </c>
      <c r="E203" s="230" t="s">
        <v>296</v>
      </c>
      <c r="F203" s="227"/>
      <c r="G203" s="233"/>
      <c r="H203" s="229" t="e">
        <f t="shared" si="4"/>
        <v>#DIV/0!</v>
      </c>
    </row>
    <row r="204" ht="19.5" customHeight="1" spans="1:8">
      <c r="A204" s="224" t="s">
        <v>160</v>
      </c>
      <c r="B204" s="224" t="s">
        <v>297</v>
      </c>
      <c r="C204" s="224"/>
      <c r="D204" s="225">
        <v>20136</v>
      </c>
      <c r="E204" s="230" t="s">
        <v>298</v>
      </c>
      <c r="F204" s="227">
        <v>1286</v>
      </c>
      <c r="G204" s="235">
        <v>591.312708</v>
      </c>
      <c r="H204" s="229">
        <f t="shared" si="4"/>
        <v>0.459807704510109</v>
      </c>
    </row>
    <row r="205" ht="19.5" customHeight="1" spans="1:8">
      <c r="A205" s="224" t="s">
        <v>160</v>
      </c>
      <c r="B205" s="224" t="s">
        <v>297</v>
      </c>
      <c r="C205" s="224" t="s">
        <v>163</v>
      </c>
      <c r="D205" s="225">
        <v>2013601</v>
      </c>
      <c r="E205" s="231" t="s">
        <v>139</v>
      </c>
      <c r="F205" s="227">
        <v>234</v>
      </c>
      <c r="G205" s="235">
        <v>500.072708</v>
      </c>
      <c r="H205" s="229">
        <f t="shared" si="4"/>
        <v>2.13706285470085</v>
      </c>
    </row>
    <row r="206" ht="19.5" customHeight="1" spans="1:8">
      <c r="A206" s="224" t="s">
        <v>160</v>
      </c>
      <c r="B206" s="224" t="s">
        <v>297</v>
      </c>
      <c r="C206" s="224" t="s">
        <v>164</v>
      </c>
      <c r="D206" s="225">
        <v>2013602</v>
      </c>
      <c r="E206" s="231" t="s">
        <v>165</v>
      </c>
      <c r="F206" s="227">
        <v>73</v>
      </c>
      <c r="G206" s="235">
        <v>91.24</v>
      </c>
      <c r="H206" s="229">
        <f t="shared" si="4"/>
        <v>1.24986301369863</v>
      </c>
    </row>
    <row r="207" ht="19.5" customHeight="1" spans="1:8">
      <c r="A207" s="224" t="s">
        <v>160</v>
      </c>
      <c r="B207" s="224" t="s">
        <v>297</v>
      </c>
      <c r="C207" s="224" t="s">
        <v>166</v>
      </c>
      <c r="D207" s="225">
        <v>2013603</v>
      </c>
      <c r="E207" s="231" t="s">
        <v>143</v>
      </c>
      <c r="F207" s="227"/>
      <c r="G207" s="233"/>
      <c r="H207" s="229" t="e">
        <f t="shared" si="4"/>
        <v>#DIV/0!</v>
      </c>
    </row>
    <row r="208" ht="19.5" customHeight="1" spans="1:8">
      <c r="A208" s="224" t="s">
        <v>160</v>
      </c>
      <c r="B208" s="224" t="s">
        <v>297</v>
      </c>
      <c r="C208" s="224" t="s">
        <v>185</v>
      </c>
      <c r="D208" s="225">
        <v>2013650</v>
      </c>
      <c r="E208" s="230" t="s">
        <v>157</v>
      </c>
      <c r="F208" s="227">
        <v>185</v>
      </c>
      <c r="G208" s="233"/>
      <c r="H208" s="229">
        <f t="shared" si="4"/>
        <v>0</v>
      </c>
    </row>
    <row r="209" ht="19.5" customHeight="1" spans="1:8">
      <c r="A209" s="224" t="s">
        <v>160</v>
      </c>
      <c r="B209" s="224" t="s">
        <v>297</v>
      </c>
      <c r="C209" s="224" t="s">
        <v>174</v>
      </c>
      <c r="D209" s="225">
        <v>2013699</v>
      </c>
      <c r="E209" s="230" t="s">
        <v>299</v>
      </c>
      <c r="F209" s="227">
        <v>794</v>
      </c>
      <c r="G209" s="233"/>
      <c r="H209" s="229">
        <f t="shared" si="4"/>
        <v>0</v>
      </c>
    </row>
    <row r="210" ht="19.5" customHeight="1" spans="1:8">
      <c r="A210" s="224" t="s">
        <v>160</v>
      </c>
      <c r="B210" s="224" t="s">
        <v>300</v>
      </c>
      <c r="C210" s="224"/>
      <c r="D210" s="225">
        <v>20137</v>
      </c>
      <c r="E210" s="230" t="s">
        <v>301</v>
      </c>
      <c r="F210" s="227">
        <v>103</v>
      </c>
      <c r="G210" s="235">
        <v>76.986532</v>
      </c>
      <c r="H210" s="229">
        <f t="shared" si="4"/>
        <v>0.747442058252427</v>
      </c>
    </row>
    <row r="211" ht="19.5" customHeight="1" spans="1:8">
      <c r="A211" s="224" t="s">
        <v>160</v>
      </c>
      <c r="B211" s="224" t="s">
        <v>300</v>
      </c>
      <c r="C211" s="224" t="s">
        <v>163</v>
      </c>
      <c r="D211" s="225">
        <v>2013701</v>
      </c>
      <c r="E211" s="230" t="s">
        <v>139</v>
      </c>
      <c r="F211" s="227">
        <v>62</v>
      </c>
      <c r="G211" s="235">
        <v>76.986532</v>
      </c>
      <c r="H211" s="229">
        <f t="shared" si="4"/>
        <v>1.24171825806452</v>
      </c>
    </row>
    <row r="212" ht="19.5" customHeight="1" spans="1:8">
      <c r="A212" s="224" t="s">
        <v>160</v>
      </c>
      <c r="B212" s="224" t="s">
        <v>300</v>
      </c>
      <c r="C212" s="224" t="s">
        <v>164</v>
      </c>
      <c r="D212" s="225">
        <v>2013702</v>
      </c>
      <c r="E212" s="230" t="s">
        <v>165</v>
      </c>
      <c r="F212" s="227">
        <v>10</v>
      </c>
      <c r="G212" s="235"/>
      <c r="H212" s="229">
        <f t="shared" si="4"/>
        <v>0</v>
      </c>
    </row>
    <row r="213" ht="19.5" customHeight="1" spans="1:8">
      <c r="A213" s="224" t="s">
        <v>160</v>
      </c>
      <c r="B213" s="224" t="s">
        <v>300</v>
      </c>
      <c r="C213" s="224" t="s">
        <v>166</v>
      </c>
      <c r="D213" s="225">
        <v>2013703</v>
      </c>
      <c r="E213" s="230" t="s">
        <v>143</v>
      </c>
      <c r="F213" s="227"/>
      <c r="G213" s="233"/>
      <c r="H213" s="229" t="e">
        <f t="shared" si="4"/>
        <v>#DIV/0!</v>
      </c>
    </row>
    <row r="214" ht="19.5" customHeight="1" spans="1:8">
      <c r="A214" s="224" t="s">
        <v>160</v>
      </c>
      <c r="B214" s="224" t="s">
        <v>300</v>
      </c>
      <c r="C214" s="224" t="s">
        <v>185</v>
      </c>
      <c r="D214" s="225">
        <v>2013750</v>
      </c>
      <c r="E214" s="230" t="s">
        <v>157</v>
      </c>
      <c r="F214" s="227"/>
      <c r="G214" s="233"/>
      <c r="H214" s="229" t="e">
        <f t="shared" si="4"/>
        <v>#DIV/0!</v>
      </c>
    </row>
    <row r="215" ht="19.5" customHeight="1" spans="1:8">
      <c r="A215" s="224" t="s">
        <v>160</v>
      </c>
      <c r="B215" s="224" t="s">
        <v>300</v>
      </c>
      <c r="C215" s="224" t="s">
        <v>174</v>
      </c>
      <c r="D215" s="225">
        <v>2013799</v>
      </c>
      <c r="E215" s="230" t="s">
        <v>302</v>
      </c>
      <c r="F215" s="227">
        <v>31</v>
      </c>
      <c r="G215" s="233"/>
      <c r="H215" s="229">
        <f t="shared" si="4"/>
        <v>0</v>
      </c>
    </row>
    <row r="216" ht="19.5" customHeight="1" spans="1:8">
      <c r="A216" s="224" t="s">
        <v>160</v>
      </c>
      <c r="B216" s="224" t="s">
        <v>303</v>
      </c>
      <c r="C216" s="224"/>
      <c r="D216" s="225">
        <v>20138</v>
      </c>
      <c r="E216" s="230" t="s">
        <v>304</v>
      </c>
      <c r="F216" s="227">
        <v>1764</v>
      </c>
      <c r="G216" s="235">
        <v>1588.027628</v>
      </c>
      <c r="H216" s="229">
        <f t="shared" si="4"/>
        <v>0.900242419501134</v>
      </c>
    </row>
    <row r="217" ht="19.5" customHeight="1" spans="1:8">
      <c r="A217" s="224" t="s">
        <v>160</v>
      </c>
      <c r="B217" s="224" t="s">
        <v>303</v>
      </c>
      <c r="C217" s="224" t="s">
        <v>163</v>
      </c>
      <c r="D217" s="225">
        <v>2013801</v>
      </c>
      <c r="E217" s="230" t="s">
        <v>305</v>
      </c>
      <c r="F217" s="227">
        <v>1192</v>
      </c>
      <c r="G217" s="235">
        <v>1513.027628</v>
      </c>
      <c r="H217" s="229">
        <f t="shared" si="4"/>
        <v>1.26931847986577</v>
      </c>
    </row>
    <row r="218" ht="19.5" customHeight="1" spans="1:8">
      <c r="A218" s="224" t="s">
        <v>160</v>
      </c>
      <c r="B218" s="224" t="s">
        <v>303</v>
      </c>
      <c r="C218" s="224" t="s">
        <v>164</v>
      </c>
      <c r="D218" s="225">
        <v>2013802</v>
      </c>
      <c r="E218" s="230" t="s">
        <v>306</v>
      </c>
      <c r="F218" s="227">
        <v>298</v>
      </c>
      <c r="G218" s="233"/>
      <c r="H218" s="229">
        <f t="shared" si="4"/>
        <v>0</v>
      </c>
    </row>
    <row r="219" ht="19.5" customHeight="1" spans="1:8">
      <c r="A219" s="224" t="s">
        <v>160</v>
      </c>
      <c r="B219" s="224" t="s">
        <v>303</v>
      </c>
      <c r="C219" s="224" t="s">
        <v>166</v>
      </c>
      <c r="D219" s="225">
        <v>2013803</v>
      </c>
      <c r="E219" s="230" t="s">
        <v>307</v>
      </c>
      <c r="F219" s="227"/>
      <c r="G219" s="233"/>
      <c r="H219" s="229" t="e">
        <f t="shared" si="4"/>
        <v>#DIV/0!</v>
      </c>
    </row>
    <row r="220" ht="19.5" customHeight="1" spans="1:8">
      <c r="A220" s="224" t="s">
        <v>160</v>
      </c>
      <c r="B220" s="224" t="s">
        <v>303</v>
      </c>
      <c r="C220" s="224" t="s">
        <v>168</v>
      </c>
      <c r="D220" s="225">
        <v>2013804</v>
      </c>
      <c r="E220" s="230" t="s">
        <v>308</v>
      </c>
      <c r="F220" s="227">
        <v>4</v>
      </c>
      <c r="G220" s="233"/>
      <c r="H220" s="229">
        <f t="shared" si="4"/>
        <v>0</v>
      </c>
    </row>
    <row r="221" ht="19.5" customHeight="1" spans="1:8">
      <c r="A221" s="224" t="s">
        <v>160</v>
      </c>
      <c r="B221" s="224" t="s">
        <v>303</v>
      </c>
      <c r="C221" s="224" t="s">
        <v>170</v>
      </c>
      <c r="D221" s="225">
        <v>2013805</v>
      </c>
      <c r="E221" s="230" t="s">
        <v>309</v>
      </c>
      <c r="F221" s="227">
        <v>177</v>
      </c>
      <c r="G221" s="233">
        <v>75</v>
      </c>
      <c r="H221" s="229">
        <f t="shared" si="4"/>
        <v>0.423728813559322</v>
      </c>
    </row>
    <row r="222" ht="19.5" customHeight="1" spans="1:8">
      <c r="A222" s="224" t="s">
        <v>160</v>
      </c>
      <c r="B222" s="224" t="s">
        <v>303</v>
      </c>
      <c r="C222" s="224" t="s">
        <v>152</v>
      </c>
      <c r="D222" s="225">
        <v>2013808</v>
      </c>
      <c r="E222" s="230" t="s">
        <v>310</v>
      </c>
      <c r="F222" s="227"/>
      <c r="G222" s="233"/>
      <c r="H222" s="229" t="e">
        <f t="shared" si="4"/>
        <v>#DIV/0!</v>
      </c>
    </row>
    <row r="223" ht="19.5" customHeight="1" spans="1:8">
      <c r="A223" s="224" t="s">
        <v>160</v>
      </c>
      <c r="B223" s="224" t="s">
        <v>303</v>
      </c>
      <c r="C223" s="224" t="s">
        <v>215</v>
      </c>
      <c r="D223" s="225">
        <v>2013810</v>
      </c>
      <c r="E223" s="230" t="s">
        <v>311</v>
      </c>
      <c r="F223" s="227">
        <v>27</v>
      </c>
      <c r="G223" s="233"/>
      <c r="H223" s="229">
        <f t="shared" si="4"/>
        <v>0</v>
      </c>
    </row>
    <row r="224" ht="19.5" customHeight="1" spans="1:8">
      <c r="A224" s="224" t="s">
        <v>160</v>
      </c>
      <c r="B224" s="224" t="s">
        <v>303</v>
      </c>
      <c r="C224" s="224" t="s">
        <v>312</v>
      </c>
      <c r="D224" s="225">
        <v>2013812</v>
      </c>
      <c r="E224" s="230" t="s">
        <v>313</v>
      </c>
      <c r="F224" s="227">
        <v>7</v>
      </c>
      <c r="G224" s="233"/>
      <c r="H224" s="229">
        <f t="shared" si="4"/>
        <v>0</v>
      </c>
    </row>
    <row r="225" ht="19.5" customHeight="1" spans="1:8">
      <c r="A225" s="224" t="s">
        <v>160</v>
      </c>
      <c r="B225" s="224" t="s">
        <v>303</v>
      </c>
      <c r="C225" s="224" t="s">
        <v>314</v>
      </c>
      <c r="D225" s="225">
        <v>2013813</v>
      </c>
      <c r="E225" s="230" t="s">
        <v>315</v>
      </c>
      <c r="F225" s="227"/>
      <c r="G225" s="233"/>
      <c r="H225" s="229" t="e">
        <f t="shared" si="4"/>
        <v>#DIV/0!</v>
      </c>
    </row>
    <row r="226" ht="19.5" customHeight="1" spans="1:8">
      <c r="A226" s="224" t="s">
        <v>160</v>
      </c>
      <c r="B226" s="224" t="s">
        <v>303</v>
      </c>
      <c r="C226" s="224" t="s">
        <v>316</v>
      </c>
      <c r="D226" s="225">
        <v>2013814</v>
      </c>
      <c r="E226" s="230" t="s">
        <v>317</v>
      </c>
      <c r="F226" s="227"/>
      <c r="G226" s="233"/>
      <c r="H226" s="229" t="e">
        <f t="shared" si="4"/>
        <v>#DIV/0!</v>
      </c>
    </row>
    <row r="227" ht="19.5" customHeight="1" spans="1:8">
      <c r="A227" s="224" t="s">
        <v>160</v>
      </c>
      <c r="B227" s="224" t="s">
        <v>303</v>
      </c>
      <c r="C227" s="224" t="s">
        <v>318</v>
      </c>
      <c r="D227" s="225">
        <v>2013815</v>
      </c>
      <c r="E227" s="230" t="s">
        <v>319</v>
      </c>
      <c r="F227" s="227">
        <v>4</v>
      </c>
      <c r="G227" s="233"/>
      <c r="H227" s="229">
        <f t="shared" si="4"/>
        <v>0</v>
      </c>
    </row>
    <row r="228" ht="19.5" customHeight="1" spans="1:8">
      <c r="A228" s="224" t="s">
        <v>160</v>
      </c>
      <c r="B228" s="224" t="s">
        <v>303</v>
      </c>
      <c r="C228" s="224" t="s">
        <v>320</v>
      </c>
      <c r="D228" s="225">
        <v>2013816</v>
      </c>
      <c r="E228" s="230" t="s">
        <v>321</v>
      </c>
      <c r="F228" s="227">
        <v>43</v>
      </c>
      <c r="G228" s="235"/>
      <c r="H228" s="229">
        <f t="shared" si="4"/>
        <v>0</v>
      </c>
    </row>
    <row r="229" ht="19.5" customHeight="1" spans="1:8">
      <c r="A229" s="224" t="s">
        <v>160</v>
      </c>
      <c r="B229" s="224" t="s">
        <v>303</v>
      </c>
      <c r="C229" s="224" t="s">
        <v>185</v>
      </c>
      <c r="D229" s="225">
        <v>2013850</v>
      </c>
      <c r="E229" s="230" t="s">
        <v>322</v>
      </c>
      <c r="F229" s="227"/>
      <c r="G229" s="233"/>
      <c r="H229" s="229" t="e">
        <f t="shared" si="4"/>
        <v>#DIV/0!</v>
      </c>
    </row>
    <row r="230" ht="19.5" customHeight="1" spans="1:8">
      <c r="A230" s="224" t="s">
        <v>160</v>
      </c>
      <c r="B230" s="224" t="s">
        <v>303</v>
      </c>
      <c r="C230" s="224" t="s">
        <v>174</v>
      </c>
      <c r="D230" s="225">
        <v>2013899</v>
      </c>
      <c r="E230" s="230" t="s">
        <v>323</v>
      </c>
      <c r="F230" s="227">
        <v>12</v>
      </c>
      <c r="G230" s="233"/>
      <c r="H230" s="229">
        <f t="shared" si="4"/>
        <v>0</v>
      </c>
    </row>
    <row r="231" ht="19.5" customHeight="1" spans="1:8">
      <c r="A231" s="224" t="s">
        <v>160</v>
      </c>
      <c r="B231" s="224" t="s">
        <v>324</v>
      </c>
      <c r="C231" s="224"/>
      <c r="D231" s="225">
        <v>20139</v>
      </c>
      <c r="E231" s="230" t="s">
        <v>325</v>
      </c>
      <c r="F231" s="227">
        <v>1199</v>
      </c>
      <c r="G231" s="233">
        <v>88.583148</v>
      </c>
      <c r="H231" s="229"/>
    </row>
    <row r="232" ht="19.5" customHeight="1" spans="1:8">
      <c r="A232" s="224" t="s">
        <v>160</v>
      </c>
      <c r="B232" s="224" t="s">
        <v>324</v>
      </c>
      <c r="C232" s="224" t="s">
        <v>163</v>
      </c>
      <c r="D232" s="225">
        <v>2013901</v>
      </c>
      <c r="E232" s="230" t="s">
        <v>139</v>
      </c>
      <c r="F232" s="227">
        <v>65</v>
      </c>
      <c r="G232" s="233">
        <v>88.583148</v>
      </c>
      <c r="H232" s="229"/>
    </row>
    <row r="233" ht="19.5" customHeight="1" spans="1:8">
      <c r="A233" s="224" t="s">
        <v>160</v>
      </c>
      <c r="B233" s="224" t="s">
        <v>324</v>
      </c>
      <c r="C233" s="224" t="s">
        <v>164</v>
      </c>
      <c r="D233" s="225">
        <v>2013902</v>
      </c>
      <c r="E233" s="230" t="s">
        <v>165</v>
      </c>
      <c r="F233" s="227">
        <v>35</v>
      </c>
      <c r="G233" s="233"/>
      <c r="H233" s="229"/>
    </row>
    <row r="234" ht="19.5" customHeight="1" spans="1:8">
      <c r="A234" s="224" t="s">
        <v>160</v>
      </c>
      <c r="B234" s="224" t="s">
        <v>324</v>
      </c>
      <c r="C234" s="224" t="s">
        <v>166</v>
      </c>
      <c r="D234" s="225">
        <v>2013903</v>
      </c>
      <c r="E234" s="230" t="s">
        <v>143</v>
      </c>
      <c r="F234" s="227"/>
      <c r="G234" s="233"/>
      <c r="H234" s="229"/>
    </row>
    <row r="235" ht="19.5" customHeight="1" spans="1:8">
      <c r="A235" s="224" t="s">
        <v>160</v>
      </c>
      <c r="B235" s="224" t="s">
        <v>324</v>
      </c>
      <c r="C235" s="224" t="s">
        <v>168</v>
      </c>
      <c r="D235" s="225">
        <v>2013904</v>
      </c>
      <c r="E235" s="230" t="s">
        <v>326</v>
      </c>
      <c r="F235" s="227">
        <v>1098</v>
      </c>
      <c r="G235" s="233"/>
      <c r="H235" s="229"/>
    </row>
    <row r="236" ht="19.5" customHeight="1" spans="1:8">
      <c r="A236" s="224" t="s">
        <v>160</v>
      </c>
      <c r="B236" s="224" t="s">
        <v>324</v>
      </c>
      <c r="C236" s="224" t="s">
        <v>156</v>
      </c>
      <c r="D236" s="225">
        <v>2013950</v>
      </c>
      <c r="E236" s="230" t="s">
        <v>327</v>
      </c>
      <c r="F236" s="227"/>
      <c r="G236" s="233"/>
      <c r="H236" s="229"/>
    </row>
    <row r="237" ht="19.5" customHeight="1" spans="1:8">
      <c r="A237" s="224" t="s">
        <v>160</v>
      </c>
      <c r="B237" s="224" t="s">
        <v>324</v>
      </c>
      <c r="C237" s="224" t="s">
        <v>158</v>
      </c>
      <c r="D237" s="225">
        <v>2013999</v>
      </c>
      <c r="E237" s="236" t="s">
        <v>328</v>
      </c>
      <c r="F237" s="227">
        <v>1</v>
      </c>
      <c r="G237" s="233"/>
      <c r="H237" s="229"/>
    </row>
    <row r="238" ht="19.5" customHeight="1" spans="1:8">
      <c r="A238" s="224" t="s">
        <v>160</v>
      </c>
      <c r="B238" s="224" t="s">
        <v>329</v>
      </c>
      <c r="C238" s="224"/>
      <c r="D238" s="225">
        <v>20140</v>
      </c>
      <c r="E238" s="230" t="s">
        <v>330</v>
      </c>
      <c r="F238" s="227">
        <v>386</v>
      </c>
      <c r="G238" s="233">
        <v>387.989476</v>
      </c>
      <c r="H238" s="229"/>
    </row>
    <row r="239" ht="19.5" customHeight="1" spans="1:8">
      <c r="A239" s="224" t="s">
        <v>160</v>
      </c>
      <c r="B239" s="224" t="s">
        <v>329</v>
      </c>
      <c r="C239" s="224" t="s">
        <v>163</v>
      </c>
      <c r="D239" s="225">
        <v>2014001</v>
      </c>
      <c r="E239" s="230" t="s">
        <v>139</v>
      </c>
      <c r="F239" s="227">
        <v>109</v>
      </c>
      <c r="G239" s="233">
        <v>151.089476</v>
      </c>
      <c r="H239" s="229"/>
    </row>
    <row r="240" ht="19.5" customHeight="1" spans="1:8">
      <c r="A240" s="224" t="s">
        <v>160</v>
      </c>
      <c r="B240" s="224" t="s">
        <v>329</v>
      </c>
      <c r="C240" s="224" t="s">
        <v>164</v>
      </c>
      <c r="D240" s="225">
        <v>2014002</v>
      </c>
      <c r="E240" s="230" t="s">
        <v>165</v>
      </c>
      <c r="F240" s="227">
        <v>27</v>
      </c>
      <c r="G240" s="233">
        <v>236.9</v>
      </c>
      <c r="H240" s="229"/>
    </row>
    <row r="241" ht="19.5" customHeight="1" spans="1:8">
      <c r="A241" s="224" t="s">
        <v>160</v>
      </c>
      <c r="B241" s="224" t="s">
        <v>329</v>
      </c>
      <c r="C241" s="224" t="s">
        <v>166</v>
      </c>
      <c r="D241" s="225">
        <v>2014003</v>
      </c>
      <c r="E241" s="230" t="s">
        <v>307</v>
      </c>
      <c r="F241" s="227"/>
      <c r="G241" s="233"/>
      <c r="H241" s="229"/>
    </row>
    <row r="242" ht="19.5" customHeight="1" spans="1:8">
      <c r="A242" s="224" t="s">
        <v>160</v>
      </c>
      <c r="B242" s="224" t="s">
        <v>329</v>
      </c>
      <c r="C242" s="224" t="s">
        <v>168</v>
      </c>
      <c r="D242" s="225">
        <v>2014004</v>
      </c>
      <c r="E242" s="230" t="s">
        <v>331</v>
      </c>
      <c r="F242" s="227">
        <v>245</v>
      </c>
      <c r="G242" s="233"/>
      <c r="H242" s="229"/>
    </row>
    <row r="243" ht="19.5" customHeight="1" spans="1:8">
      <c r="A243" s="224" t="s">
        <v>160</v>
      </c>
      <c r="B243" s="224" t="s">
        <v>329</v>
      </c>
      <c r="C243" s="224" t="s">
        <v>156</v>
      </c>
      <c r="D243" s="225">
        <v>2014050</v>
      </c>
      <c r="E243" s="230" t="s">
        <v>322</v>
      </c>
      <c r="F243" s="227"/>
      <c r="G243" s="233"/>
      <c r="H243" s="229"/>
    </row>
    <row r="244" ht="19.5" customHeight="1" spans="1:8">
      <c r="A244" s="224" t="s">
        <v>160</v>
      </c>
      <c r="B244" s="224" t="s">
        <v>329</v>
      </c>
      <c r="C244" s="224" t="s">
        <v>158</v>
      </c>
      <c r="D244" s="225">
        <v>2014099</v>
      </c>
      <c r="E244" s="230" t="s">
        <v>332</v>
      </c>
      <c r="F244" s="227">
        <v>5</v>
      </c>
      <c r="G244" s="233"/>
      <c r="H244" s="229"/>
    </row>
    <row r="245" ht="19.5" customHeight="1" spans="1:8">
      <c r="A245" s="224" t="s">
        <v>160</v>
      </c>
      <c r="B245" s="224" t="s">
        <v>333</v>
      </c>
      <c r="C245" s="224"/>
      <c r="D245" s="225">
        <v>20141</v>
      </c>
      <c r="E245" s="230" t="s">
        <v>334</v>
      </c>
      <c r="F245" s="227">
        <v>282</v>
      </c>
      <c r="G245" s="233">
        <v>263.748564</v>
      </c>
      <c r="H245" s="229"/>
    </row>
    <row r="246" ht="19.5" customHeight="1" spans="1:8">
      <c r="A246" s="224" t="s">
        <v>160</v>
      </c>
      <c r="B246" s="224" t="s">
        <v>333</v>
      </c>
      <c r="C246" s="224" t="s">
        <v>163</v>
      </c>
      <c r="D246" s="225">
        <v>2014101</v>
      </c>
      <c r="E246" s="230" t="s">
        <v>139</v>
      </c>
      <c r="F246" s="227">
        <v>93</v>
      </c>
      <c r="G246" s="233">
        <v>159.748564</v>
      </c>
      <c r="H246" s="229"/>
    </row>
    <row r="247" ht="19.5" customHeight="1" spans="1:8">
      <c r="A247" s="224" t="s">
        <v>160</v>
      </c>
      <c r="B247" s="224" t="s">
        <v>333</v>
      </c>
      <c r="C247" s="224" t="s">
        <v>164</v>
      </c>
      <c r="D247" s="225">
        <v>2014102</v>
      </c>
      <c r="E247" s="230" t="s">
        <v>165</v>
      </c>
      <c r="F247" s="227">
        <v>74</v>
      </c>
      <c r="G247" s="233">
        <v>104</v>
      </c>
      <c r="H247" s="229"/>
    </row>
    <row r="248" ht="19.5" customHeight="1" spans="1:8">
      <c r="A248" s="224" t="s">
        <v>160</v>
      </c>
      <c r="B248" s="224" t="s">
        <v>333</v>
      </c>
      <c r="C248" s="224" t="s">
        <v>166</v>
      </c>
      <c r="D248" s="225">
        <v>2014103</v>
      </c>
      <c r="E248" s="230" t="s">
        <v>143</v>
      </c>
      <c r="F248" s="227"/>
      <c r="G248" s="233"/>
      <c r="H248" s="229"/>
    </row>
    <row r="249" ht="19.5" customHeight="1" spans="1:8">
      <c r="A249" s="224" t="s">
        <v>160</v>
      </c>
      <c r="B249" s="224" t="s">
        <v>333</v>
      </c>
      <c r="C249" s="224" t="s">
        <v>156</v>
      </c>
      <c r="D249" s="225">
        <v>2014150</v>
      </c>
      <c r="E249" s="230" t="s">
        <v>327</v>
      </c>
      <c r="F249" s="227"/>
      <c r="G249" s="233"/>
      <c r="H249" s="229"/>
    </row>
    <row r="250" ht="19.5" customHeight="1" spans="1:8">
      <c r="A250" s="224" t="s">
        <v>160</v>
      </c>
      <c r="B250" s="224" t="s">
        <v>333</v>
      </c>
      <c r="C250" s="224" t="s">
        <v>158</v>
      </c>
      <c r="D250" s="225">
        <v>2014199</v>
      </c>
      <c r="E250" s="236" t="s">
        <v>335</v>
      </c>
      <c r="F250" s="227">
        <v>115</v>
      </c>
      <c r="G250" s="233"/>
      <c r="H250" s="229"/>
    </row>
    <row r="251" ht="19.5" customHeight="1" spans="1:8">
      <c r="A251" s="224" t="s">
        <v>160</v>
      </c>
      <c r="B251" s="224" t="s">
        <v>174</v>
      </c>
      <c r="C251" s="224"/>
      <c r="D251" s="225">
        <v>20199</v>
      </c>
      <c r="E251" s="230" t="s">
        <v>336</v>
      </c>
      <c r="F251" s="227">
        <v>9996</v>
      </c>
      <c r="G251" s="235">
        <v>7850.5718672</v>
      </c>
      <c r="H251" s="229">
        <f t="shared" ref="H251:H264" si="5">G251/F251</f>
        <v>0.785371335254102</v>
      </c>
    </row>
    <row r="252" ht="19.5" customHeight="1" spans="1:8">
      <c r="A252" s="224" t="s">
        <v>160</v>
      </c>
      <c r="B252" s="224" t="s">
        <v>174</v>
      </c>
      <c r="C252" s="224" t="s">
        <v>163</v>
      </c>
      <c r="D252" s="225">
        <v>2019901</v>
      </c>
      <c r="E252" s="231" t="s">
        <v>337</v>
      </c>
      <c r="F252" s="227"/>
      <c r="G252" s="235">
        <v>15</v>
      </c>
      <c r="H252" s="229" t="e">
        <f t="shared" si="5"/>
        <v>#DIV/0!</v>
      </c>
    </row>
    <row r="253" ht="19.5" customHeight="1" spans="1:8">
      <c r="A253" s="224" t="s">
        <v>160</v>
      </c>
      <c r="B253" s="224" t="s">
        <v>174</v>
      </c>
      <c r="C253" s="224" t="s">
        <v>158</v>
      </c>
      <c r="D253" s="225">
        <v>2019999</v>
      </c>
      <c r="E253" s="231" t="s">
        <v>338</v>
      </c>
      <c r="F253" s="227">
        <v>9996</v>
      </c>
      <c r="G253" s="235">
        <v>7835.5718672</v>
      </c>
      <c r="H253" s="229">
        <f t="shared" si="5"/>
        <v>0.783870735014006</v>
      </c>
    </row>
    <row r="254" ht="19.5" customHeight="1" spans="1:8">
      <c r="A254" s="224" t="s">
        <v>339</v>
      </c>
      <c r="B254" s="224"/>
      <c r="C254" s="224"/>
      <c r="D254" s="225">
        <v>202</v>
      </c>
      <c r="E254" s="231" t="s">
        <v>340</v>
      </c>
      <c r="F254" s="227"/>
      <c r="G254" s="233"/>
      <c r="H254" s="229" t="e">
        <f t="shared" si="5"/>
        <v>#DIV/0!</v>
      </c>
    </row>
    <row r="255" ht="19.5" customHeight="1" spans="1:8">
      <c r="A255" s="224" t="s">
        <v>339</v>
      </c>
      <c r="B255" s="224" t="s">
        <v>163</v>
      </c>
      <c r="C255" s="224"/>
      <c r="D255" s="225">
        <v>20201</v>
      </c>
      <c r="E255" s="226" t="s">
        <v>341</v>
      </c>
      <c r="F255" s="227"/>
      <c r="G255" s="228"/>
      <c r="H255" s="229" t="e">
        <f t="shared" si="5"/>
        <v>#DIV/0!</v>
      </c>
    </row>
    <row r="256" ht="19.5" customHeight="1" spans="1:8">
      <c r="A256" s="224" t="s">
        <v>339</v>
      </c>
      <c r="B256" s="224" t="s">
        <v>163</v>
      </c>
      <c r="C256" s="224" t="s">
        <v>163</v>
      </c>
      <c r="D256" s="225">
        <v>2020101</v>
      </c>
      <c r="E256" s="230" t="s">
        <v>139</v>
      </c>
      <c r="F256" s="227"/>
      <c r="G256" s="233"/>
      <c r="H256" s="229" t="e">
        <f t="shared" si="5"/>
        <v>#DIV/0!</v>
      </c>
    </row>
    <row r="257" ht="19.5" customHeight="1" spans="1:8">
      <c r="A257" s="224" t="s">
        <v>339</v>
      </c>
      <c r="B257" s="224" t="s">
        <v>163</v>
      </c>
      <c r="C257" s="224" t="s">
        <v>164</v>
      </c>
      <c r="D257" s="225">
        <v>2020102</v>
      </c>
      <c r="E257" s="230" t="s">
        <v>165</v>
      </c>
      <c r="F257" s="227"/>
      <c r="G257" s="233"/>
      <c r="H257" s="229" t="e">
        <f t="shared" si="5"/>
        <v>#DIV/0!</v>
      </c>
    </row>
    <row r="258" ht="19.5" customHeight="1" spans="1:8">
      <c r="A258" s="224" t="s">
        <v>339</v>
      </c>
      <c r="B258" s="224" t="s">
        <v>163</v>
      </c>
      <c r="C258" s="224" t="s">
        <v>166</v>
      </c>
      <c r="D258" s="225">
        <v>2020103</v>
      </c>
      <c r="E258" s="226" t="s">
        <v>143</v>
      </c>
      <c r="F258" s="227"/>
      <c r="G258" s="228"/>
      <c r="H258" s="229" t="e">
        <f t="shared" si="5"/>
        <v>#DIV/0!</v>
      </c>
    </row>
    <row r="259" ht="19.5" customHeight="1" spans="1:8">
      <c r="A259" s="224" t="s">
        <v>339</v>
      </c>
      <c r="B259" s="224" t="s">
        <v>163</v>
      </c>
      <c r="C259" s="224" t="s">
        <v>168</v>
      </c>
      <c r="D259" s="225">
        <v>2020104</v>
      </c>
      <c r="E259" s="231" t="s">
        <v>279</v>
      </c>
      <c r="F259" s="227"/>
      <c r="G259" s="228"/>
      <c r="H259" s="229" t="e">
        <f t="shared" si="5"/>
        <v>#DIV/0!</v>
      </c>
    </row>
    <row r="260" ht="19.5" customHeight="1" spans="1:8">
      <c r="A260" s="224" t="s">
        <v>339</v>
      </c>
      <c r="B260" s="224" t="s">
        <v>163</v>
      </c>
      <c r="C260" s="224" t="s">
        <v>185</v>
      </c>
      <c r="D260" s="225">
        <v>2020150</v>
      </c>
      <c r="E260" s="231" t="s">
        <v>157</v>
      </c>
      <c r="F260" s="227"/>
      <c r="G260" s="233"/>
      <c r="H260" s="229" t="e">
        <f t="shared" si="5"/>
        <v>#DIV/0!</v>
      </c>
    </row>
    <row r="261" ht="19.5" customHeight="1" spans="1:8">
      <c r="A261" s="224" t="s">
        <v>339</v>
      </c>
      <c r="B261" s="224" t="s">
        <v>163</v>
      </c>
      <c r="C261" s="224" t="s">
        <v>174</v>
      </c>
      <c r="D261" s="225">
        <v>2020199</v>
      </c>
      <c r="E261" s="230" t="s">
        <v>342</v>
      </c>
      <c r="F261" s="227"/>
      <c r="G261" s="233"/>
      <c r="H261" s="229" t="e">
        <f t="shared" si="5"/>
        <v>#DIV/0!</v>
      </c>
    </row>
    <row r="262" ht="19.5" customHeight="1" spans="1:8">
      <c r="A262" s="224" t="s">
        <v>339</v>
      </c>
      <c r="B262" s="224" t="s">
        <v>161</v>
      </c>
      <c r="C262" s="224"/>
      <c r="D262" s="225">
        <v>20202</v>
      </c>
      <c r="E262" s="230" t="s">
        <v>343</v>
      </c>
      <c r="F262" s="227"/>
      <c r="G262" s="233"/>
      <c r="H262" s="229" t="e">
        <f t="shared" si="5"/>
        <v>#DIV/0!</v>
      </c>
    </row>
    <row r="263" ht="19.5" customHeight="1" spans="1:8">
      <c r="A263" s="224" t="s">
        <v>339</v>
      </c>
      <c r="B263" s="224" t="s">
        <v>161</v>
      </c>
      <c r="C263" s="224" t="s">
        <v>163</v>
      </c>
      <c r="D263" s="225">
        <v>2020201</v>
      </c>
      <c r="E263" s="230" t="s">
        <v>344</v>
      </c>
      <c r="F263" s="227"/>
      <c r="G263" s="233"/>
      <c r="H263" s="229" t="e">
        <f t="shared" si="5"/>
        <v>#DIV/0!</v>
      </c>
    </row>
    <row r="264" ht="19.5" customHeight="1" spans="1:8">
      <c r="A264" s="224" t="s">
        <v>339</v>
      </c>
      <c r="B264" s="224" t="s">
        <v>161</v>
      </c>
      <c r="C264" s="224" t="s">
        <v>161</v>
      </c>
      <c r="D264" s="225">
        <v>2020202</v>
      </c>
      <c r="E264" s="231" t="s">
        <v>345</v>
      </c>
      <c r="F264" s="227"/>
      <c r="G264" s="233"/>
      <c r="H264" s="229" t="e">
        <f t="shared" si="5"/>
        <v>#DIV/0!</v>
      </c>
    </row>
    <row r="265" ht="19.5" customHeight="1" spans="1:8">
      <c r="A265" s="224" t="s">
        <v>339</v>
      </c>
      <c r="B265" s="224" t="s">
        <v>176</v>
      </c>
      <c r="C265" s="224"/>
      <c r="D265" s="225">
        <v>20203</v>
      </c>
      <c r="E265" s="231" t="s">
        <v>346</v>
      </c>
      <c r="F265" s="227"/>
      <c r="G265" s="233"/>
      <c r="H265" s="229" t="e">
        <f t="shared" ref="H265:H328" si="6">G265/F265</f>
        <v>#DIV/0!</v>
      </c>
    </row>
    <row r="266" ht="19.5" customHeight="1" spans="1:8">
      <c r="A266" s="224" t="s">
        <v>339</v>
      </c>
      <c r="B266" s="224" t="s">
        <v>176</v>
      </c>
      <c r="C266" s="224" t="s">
        <v>187</v>
      </c>
      <c r="D266" s="225">
        <v>2020304</v>
      </c>
      <c r="E266" s="231" t="s">
        <v>347</v>
      </c>
      <c r="F266" s="227"/>
      <c r="G266" s="233"/>
      <c r="H266" s="229" t="e">
        <f t="shared" si="6"/>
        <v>#DIV/0!</v>
      </c>
    </row>
    <row r="267" ht="19.5" customHeight="1" spans="1:8">
      <c r="A267" s="224" t="s">
        <v>339</v>
      </c>
      <c r="B267" s="224" t="s">
        <v>176</v>
      </c>
      <c r="C267" s="224" t="s">
        <v>205</v>
      </c>
      <c r="D267" s="225">
        <v>2020306</v>
      </c>
      <c r="E267" s="231" t="s">
        <v>348</v>
      </c>
      <c r="F267" s="227"/>
      <c r="G267" s="233"/>
      <c r="H267" s="229" t="e">
        <f t="shared" si="6"/>
        <v>#DIV/0!</v>
      </c>
    </row>
    <row r="268" ht="19.5" customHeight="1" spans="1:8">
      <c r="A268" s="224" t="s">
        <v>339</v>
      </c>
      <c r="B268" s="224" t="s">
        <v>187</v>
      </c>
      <c r="C268" s="224"/>
      <c r="D268" s="225">
        <v>20204</v>
      </c>
      <c r="E268" s="231" t="s">
        <v>349</v>
      </c>
      <c r="F268" s="227"/>
      <c r="G268" s="233"/>
      <c r="H268" s="229" t="e">
        <f t="shared" si="6"/>
        <v>#DIV/0!</v>
      </c>
    </row>
    <row r="269" ht="19.5" customHeight="1" spans="1:8">
      <c r="A269" s="224" t="s">
        <v>339</v>
      </c>
      <c r="B269" s="224" t="s">
        <v>187</v>
      </c>
      <c r="C269" s="224" t="s">
        <v>163</v>
      </c>
      <c r="D269" s="225">
        <v>2020401</v>
      </c>
      <c r="E269" s="231" t="s">
        <v>350</v>
      </c>
      <c r="F269" s="227"/>
      <c r="G269" s="233"/>
      <c r="H269" s="229" t="e">
        <f t="shared" si="6"/>
        <v>#DIV/0!</v>
      </c>
    </row>
    <row r="270" ht="19.5" customHeight="1" spans="1:8">
      <c r="A270" s="224" t="s">
        <v>339</v>
      </c>
      <c r="B270" s="224" t="s">
        <v>187</v>
      </c>
      <c r="C270" s="224" t="s">
        <v>164</v>
      </c>
      <c r="D270" s="225">
        <v>2020402</v>
      </c>
      <c r="E270" s="226" t="s">
        <v>351</v>
      </c>
      <c r="F270" s="227"/>
      <c r="G270" s="228"/>
      <c r="H270" s="229" t="e">
        <f t="shared" si="6"/>
        <v>#DIV/0!</v>
      </c>
    </row>
    <row r="271" ht="19.5" customHeight="1" spans="1:8">
      <c r="A271" s="224" t="s">
        <v>339</v>
      </c>
      <c r="B271" s="224" t="s">
        <v>187</v>
      </c>
      <c r="C271" s="224" t="s">
        <v>166</v>
      </c>
      <c r="D271" s="225">
        <v>2020403</v>
      </c>
      <c r="E271" s="230" t="s">
        <v>352</v>
      </c>
      <c r="F271" s="227"/>
      <c r="G271" s="228"/>
      <c r="H271" s="229" t="e">
        <f t="shared" si="6"/>
        <v>#DIV/0!</v>
      </c>
    </row>
    <row r="272" ht="19.5" customHeight="1" spans="1:8">
      <c r="A272" s="224" t="s">
        <v>339</v>
      </c>
      <c r="B272" s="224" t="s">
        <v>187</v>
      </c>
      <c r="C272" s="224" t="s">
        <v>168</v>
      </c>
      <c r="D272" s="225">
        <v>2020404</v>
      </c>
      <c r="E272" s="230" t="s">
        <v>353</v>
      </c>
      <c r="F272" s="227"/>
      <c r="G272" s="233"/>
      <c r="H272" s="229" t="e">
        <f t="shared" si="6"/>
        <v>#DIV/0!</v>
      </c>
    </row>
    <row r="273" ht="19.5" customHeight="1" spans="1:8">
      <c r="A273" s="224" t="s">
        <v>339</v>
      </c>
      <c r="B273" s="224" t="s">
        <v>187</v>
      </c>
      <c r="C273" s="224" t="s">
        <v>174</v>
      </c>
      <c r="D273" s="225">
        <v>2020499</v>
      </c>
      <c r="E273" s="231" t="s">
        <v>354</v>
      </c>
      <c r="F273" s="227"/>
      <c r="G273" s="233"/>
      <c r="H273" s="229" t="e">
        <f t="shared" si="6"/>
        <v>#DIV/0!</v>
      </c>
    </row>
    <row r="274" ht="19.5" customHeight="1" spans="1:8">
      <c r="A274" s="224" t="s">
        <v>339</v>
      </c>
      <c r="B274" s="224" t="s">
        <v>197</v>
      </c>
      <c r="C274" s="224"/>
      <c r="D274" s="225">
        <v>20205</v>
      </c>
      <c r="E274" s="231" t="s">
        <v>355</v>
      </c>
      <c r="F274" s="227"/>
      <c r="G274" s="228"/>
      <c r="H274" s="229" t="e">
        <f t="shared" si="6"/>
        <v>#DIV/0!</v>
      </c>
    </row>
    <row r="275" ht="19.5" customHeight="1" spans="1:8">
      <c r="A275" s="224" t="s">
        <v>339</v>
      </c>
      <c r="B275" s="224" t="s">
        <v>197</v>
      </c>
      <c r="C275" s="224" t="s">
        <v>176</v>
      </c>
      <c r="D275" s="225">
        <v>2020503</v>
      </c>
      <c r="E275" s="231" t="s">
        <v>356</v>
      </c>
      <c r="F275" s="227"/>
      <c r="G275" s="233"/>
      <c r="H275" s="229" t="e">
        <f t="shared" si="6"/>
        <v>#DIV/0!</v>
      </c>
    </row>
    <row r="276" ht="19.5" customHeight="1" spans="1:8">
      <c r="A276" s="224" t="s">
        <v>339</v>
      </c>
      <c r="B276" s="224" t="s">
        <v>197</v>
      </c>
      <c r="C276" s="224" t="s">
        <v>187</v>
      </c>
      <c r="D276" s="225">
        <v>2020504</v>
      </c>
      <c r="E276" s="231" t="s">
        <v>357</v>
      </c>
      <c r="F276" s="227"/>
      <c r="G276" s="233"/>
      <c r="H276" s="229" t="e">
        <f t="shared" si="6"/>
        <v>#DIV/0!</v>
      </c>
    </row>
    <row r="277" ht="19.5" customHeight="1" spans="1:8">
      <c r="A277" s="224" t="s">
        <v>339</v>
      </c>
      <c r="B277" s="224" t="s">
        <v>197</v>
      </c>
      <c r="C277" s="224" t="s">
        <v>158</v>
      </c>
      <c r="D277" s="225">
        <v>2020599</v>
      </c>
      <c r="E277" s="231" t="s">
        <v>358</v>
      </c>
      <c r="F277" s="227"/>
      <c r="G277" s="233"/>
      <c r="H277" s="229" t="e">
        <f t="shared" si="6"/>
        <v>#DIV/0!</v>
      </c>
    </row>
    <row r="278" ht="19.5" customHeight="1" spans="1:8">
      <c r="A278" s="224" t="s">
        <v>339</v>
      </c>
      <c r="B278" s="224" t="s">
        <v>205</v>
      </c>
      <c r="C278" s="224"/>
      <c r="D278" s="225">
        <v>20206</v>
      </c>
      <c r="E278" s="231" t="s">
        <v>359</v>
      </c>
      <c r="F278" s="227"/>
      <c r="G278" s="233"/>
      <c r="H278" s="229" t="e">
        <f t="shared" si="6"/>
        <v>#DIV/0!</v>
      </c>
    </row>
    <row r="279" ht="19.5" customHeight="1" spans="1:8">
      <c r="A279" s="224" t="s">
        <v>339</v>
      </c>
      <c r="B279" s="224" t="s">
        <v>205</v>
      </c>
      <c r="C279" s="224" t="s">
        <v>163</v>
      </c>
      <c r="D279" s="225">
        <v>2020601</v>
      </c>
      <c r="E279" s="231" t="s">
        <v>360</v>
      </c>
      <c r="F279" s="227"/>
      <c r="G279" s="233"/>
      <c r="H279" s="229" t="e">
        <f t="shared" si="6"/>
        <v>#DIV/0!</v>
      </c>
    </row>
    <row r="280" ht="19.5" customHeight="1" spans="1:8">
      <c r="A280" s="224" t="s">
        <v>339</v>
      </c>
      <c r="B280" s="224" t="s">
        <v>150</v>
      </c>
      <c r="C280" s="224"/>
      <c r="D280" s="225">
        <v>20207</v>
      </c>
      <c r="E280" s="231" t="s">
        <v>361</v>
      </c>
      <c r="F280" s="227"/>
      <c r="G280" s="233"/>
      <c r="H280" s="229" t="e">
        <f t="shared" si="6"/>
        <v>#DIV/0!</v>
      </c>
    </row>
    <row r="281" ht="19.5" customHeight="1" spans="1:8">
      <c r="A281" s="224" t="s">
        <v>339</v>
      </c>
      <c r="B281" s="224" t="s">
        <v>150</v>
      </c>
      <c r="C281" s="224" t="s">
        <v>163</v>
      </c>
      <c r="D281" s="225">
        <v>2020701</v>
      </c>
      <c r="E281" s="231" t="s">
        <v>362</v>
      </c>
      <c r="F281" s="227"/>
      <c r="G281" s="233"/>
      <c r="H281" s="229" t="e">
        <f t="shared" si="6"/>
        <v>#DIV/0!</v>
      </c>
    </row>
    <row r="282" ht="19.5" customHeight="1" spans="1:8">
      <c r="A282" s="224" t="s">
        <v>339</v>
      </c>
      <c r="B282" s="224" t="s">
        <v>150</v>
      </c>
      <c r="C282" s="224" t="s">
        <v>164</v>
      </c>
      <c r="D282" s="225">
        <v>2020702</v>
      </c>
      <c r="E282" s="231" t="s">
        <v>363</v>
      </c>
      <c r="F282" s="227"/>
      <c r="G282" s="233"/>
      <c r="H282" s="229" t="e">
        <f t="shared" si="6"/>
        <v>#DIV/0!</v>
      </c>
    </row>
    <row r="283" ht="19.5" customHeight="1" spans="1:8">
      <c r="A283" s="224" t="s">
        <v>339</v>
      </c>
      <c r="B283" s="224" t="s">
        <v>150</v>
      </c>
      <c r="C283" s="224" t="s">
        <v>166</v>
      </c>
      <c r="D283" s="225">
        <v>2020703</v>
      </c>
      <c r="E283" s="230" t="s">
        <v>364</v>
      </c>
      <c r="F283" s="227"/>
      <c r="G283" s="228"/>
      <c r="H283" s="229" t="e">
        <f t="shared" si="6"/>
        <v>#DIV/0!</v>
      </c>
    </row>
    <row r="284" ht="19.5" customHeight="1" spans="1:8">
      <c r="A284" s="224" t="s">
        <v>339</v>
      </c>
      <c r="B284" s="224" t="s">
        <v>150</v>
      </c>
      <c r="C284" s="224" t="s">
        <v>174</v>
      </c>
      <c r="D284" s="225">
        <v>2020799</v>
      </c>
      <c r="E284" s="230" t="s">
        <v>365</v>
      </c>
      <c r="F284" s="227"/>
      <c r="G284" s="233"/>
      <c r="H284" s="229" t="e">
        <f t="shared" si="6"/>
        <v>#DIV/0!</v>
      </c>
    </row>
    <row r="285" ht="19.5" customHeight="1" spans="1:8">
      <c r="A285" s="224" t="s">
        <v>339</v>
      </c>
      <c r="B285" s="224" t="s">
        <v>181</v>
      </c>
      <c r="C285" s="224"/>
      <c r="D285" s="225">
        <v>20208</v>
      </c>
      <c r="E285" s="230" t="s">
        <v>366</v>
      </c>
      <c r="F285" s="227"/>
      <c r="G285" s="233"/>
      <c r="H285" s="229" t="e">
        <f t="shared" si="6"/>
        <v>#DIV/0!</v>
      </c>
    </row>
    <row r="286" ht="19.5" customHeight="1" spans="1:8">
      <c r="A286" s="224" t="s">
        <v>339</v>
      </c>
      <c r="B286" s="224" t="s">
        <v>181</v>
      </c>
      <c r="C286" s="224" t="s">
        <v>163</v>
      </c>
      <c r="D286" s="225">
        <v>2020801</v>
      </c>
      <c r="E286" s="231" t="s">
        <v>139</v>
      </c>
      <c r="F286" s="227"/>
      <c r="G286" s="233"/>
      <c r="H286" s="229" t="e">
        <f t="shared" si="6"/>
        <v>#DIV/0!</v>
      </c>
    </row>
    <row r="287" ht="19.5" customHeight="1" spans="1:8">
      <c r="A287" s="224" t="s">
        <v>339</v>
      </c>
      <c r="B287" s="224" t="s">
        <v>181</v>
      </c>
      <c r="C287" s="224" t="s">
        <v>164</v>
      </c>
      <c r="D287" s="225">
        <v>2020802</v>
      </c>
      <c r="E287" s="231" t="s">
        <v>165</v>
      </c>
      <c r="F287" s="227"/>
      <c r="G287" s="233"/>
      <c r="H287" s="229" t="e">
        <f t="shared" si="6"/>
        <v>#DIV/0!</v>
      </c>
    </row>
    <row r="288" ht="19.5" customHeight="1" spans="1:8">
      <c r="A288" s="224" t="s">
        <v>339</v>
      </c>
      <c r="B288" s="224" t="s">
        <v>181</v>
      </c>
      <c r="C288" s="224" t="s">
        <v>166</v>
      </c>
      <c r="D288" s="225">
        <v>2020803</v>
      </c>
      <c r="E288" s="231" t="s">
        <v>143</v>
      </c>
      <c r="F288" s="227"/>
      <c r="G288" s="233"/>
      <c r="H288" s="229" t="e">
        <f t="shared" si="6"/>
        <v>#DIV/0!</v>
      </c>
    </row>
    <row r="289" ht="19.5" customHeight="1" spans="1:8">
      <c r="A289" s="224" t="s">
        <v>339</v>
      </c>
      <c r="B289" s="224" t="s">
        <v>181</v>
      </c>
      <c r="C289" s="224" t="s">
        <v>185</v>
      </c>
      <c r="D289" s="225">
        <v>2020850</v>
      </c>
      <c r="E289" s="232" t="s">
        <v>157</v>
      </c>
      <c r="F289" s="227"/>
      <c r="G289" s="233"/>
      <c r="H289" s="229" t="e">
        <f t="shared" si="6"/>
        <v>#DIV/0!</v>
      </c>
    </row>
    <row r="290" ht="19.5" customHeight="1" spans="1:8">
      <c r="A290" s="224" t="s">
        <v>339</v>
      </c>
      <c r="B290" s="224" t="s">
        <v>181</v>
      </c>
      <c r="C290" s="224" t="s">
        <v>174</v>
      </c>
      <c r="D290" s="225">
        <v>2020899</v>
      </c>
      <c r="E290" s="234" t="s">
        <v>367</v>
      </c>
      <c r="F290" s="227"/>
      <c r="G290" s="228"/>
      <c r="H290" s="229" t="e">
        <f t="shared" si="6"/>
        <v>#DIV/0!</v>
      </c>
    </row>
    <row r="291" ht="19.5" customHeight="1" spans="1:8">
      <c r="A291" s="224" t="s">
        <v>339</v>
      </c>
      <c r="B291" s="224" t="s">
        <v>174</v>
      </c>
      <c r="C291" s="224"/>
      <c r="D291" s="225">
        <v>20299</v>
      </c>
      <c r="E291" s="230" t="s">
        <v>368</v>
      </c>
      <c r="F291" s="227"/>
      <c r="G291" s="233"/>
      <c r="H291" s="229" t="e">
        <f t="shared" si="6"/>
        <v>#DIV/0!</v>
      </c>
    </row>
    <row r="292" ht="19.5" customHeight="1" spans="1:8">
      <c r="A292" s="224" t="s">
        <v>339</v>
      </c>
      <c r="B292" s="224" t="s">
        <v>174</v>
      </c>
      <c r="C292" s="224" t="s">
        <v>174</v>
      </c>
      <c r="D292" s="225">
        <v>2029999</v>
      </c>
      <c r="E292" s="230" t="s">
        <v>369</v>
      </c>
      <c r="F292" s="227"/>
      <c r="G292" s="233"/>
      <c r="H292" s="229" t="e">
        <f t="shared" si="6"/>
        <v>#DIV/0!</v>
      </c>
    </row>
    <row r="293" ht="19.5" customHeight="1" spans="1:8">
      <c r="A293" s="224" t="s">
        <v>370</v>
      </c>
      <c r="B293" s="224"/>
      <c r="C293" s="224"/>
      <c r="D293" s="225">
        <v>203</v>
      </c>
      <c r="E293" s="231" t="s">
        <v>371</v>
      </c>
      <c r="F293" s="227">
        <v>452</v>
      </c>
      <c r="G293" s="242">
        <v>100</v>
      </c>
      <c r="H293" s="229">
        <f t="shared" si="6"/>
        <v>0.221238938053097</v>
      </c>
    </row>
    <row r="294" ht="19.5" customHeight="1" spans="1:8">
      <c r="A294" s="224" t="s">
        <v>370</v>
      </c>
      <c r="B294" s="224" t="s">
        <v>163</v>
      </c>
      <c r="C294" s="224"/>
      <c r="D294" s="225">
        <v>20301</v>
      </c>
      <c r="E294" s="231" t="s">
        <v>372</v>
      </c>
      <c r="F294" s="227"/>
      <c r="G294" s="233"/>
      <c r="H294" s="229" t="e">
        <f t="shared" si="6"/>
        <v>#DIV/0!</v>
      </c>
    </row>
    <row r="295" ht="19.5" customHeight="1" spans="1:8">
      <c r="A295" s="224" t="s">
        <v>370</v>
      </c>
      <c r="B295" s="224" t="s">
        <v>163</v>
      </c>
      <c r="C295" s="224" t="s">
        <v>163</v>
      </c>
      <c r="D295" s="225">
        <v>2030101</v>
      </c>
      <c r="E295" s="231" t="s">
        <v>373</v>
      </c>
      <c r="F295" s="227"/>
      <c r="G295" s="233"/>
      <c r="H295" s="229" t="e">
        <f t="shared" si="6"/>
        <v>#DIV/0!</v>
      </c>
    </row>
    <row r="296" ht="19.5" customHeight="1" spans="1:8">
      <c r="A296" s="224" t="s">
        <v>370</v>
      </c>
      <c r="B296" s="224" t="s">
        <v>187</v>
      </c>
      <c r="C296" s="224" t="s">
        <v>161</v>
      </c>
      <c r="D296" s="225">
        <v>2030102</v>
      </c>
      <c r="E296" s="231" t="s">
        <v>374</v>
      </c>
      <c r="F296" s="227"/>
      <c r="G296" s="233"/>
      <c r="H296" s="229" t="e">
        <f t="shared" si="6"/>
        <v>#DIV/0!</v>
      </c>
    </row>
    <row r="297" ht="19.5" customHeight="1" spans="1:8">
      <c r="A297" s="224" t="s">
        <v>370</v>
      </c>
      <c r="B297" s="224" t="s">
        <v>187</v>
      </c>
      <c r="C297" s="224" t="s">
        <v>163</v>
      </c>
      <c r="D297" s="225">
        <v>2030401</v>
      </c>
      <c r="E297" s="231" t="s">
        <v>375</v>
      </c>
      <c r="F297" s="227"/>
      <c r="G297" s="233"/>
      <c r="H297" s="229" t="e">
        <f t="shared" si="6"/>
        <v>#DIV/0!</v>
      </c>
    </row>
    <row r="298" ht="19.5" customHeight="1" spans="1:8">
      <c r="A298" s="224" t="s">
        <v>370</v>
      </c>
      <c r="B298" s="224" t="s">
        <v>197</v>
      </c>
      <c r="C298" s="224"/>
      <c r="D298" s="225">
        <v>20305</v>
      </c>
      <c r="E298" s="232" t="s">
        <v>376</v>
      </c>
      <c r="F298" s="227"/>
      <c r="G298" s="228"/>
      <c r="H298" s="229" t="e">
        <f t="shared" si="6"/>
        <v>#DIV/0!</v>
      </c>
    </row>
    <row r="299" ht="19.5" customHeight="1" spans="1:8">
      <c r="A299" s="224" t="s">
        <v>370</v>
      </c>
      <c r="B299" s="224" t="s">
        <v>197</v>
      </c>
      <c r="C299" s="224" t="s">
        <v>163</v>
      </c>
      <c r="D299" s="225">
        <v>2030501</v>
      </c>
      <c r="E299" s="230" t="s">
        <v>377</v>
      </c>
      <c r="F299" s="227"/>
      <c r="G299" s="233"/>
      <c r="H299" s="229" t="e">
        <f t="shared" si="6"/>
        <v>#DIV/0!</v>
      </c>
    </row>
    <row r="300" ht="19.5" customHeight="1" spans="1:8">
      <c r="A300" s="224" t="s">
        <v>370</v>
      </c>
      <c r="B300" s="224" t="s">
        <v>205</v>
      </c>
      <c r="C300" s="224"/>
      <c r="D300" s="225">
        <v>20306</v>
      </c>
      <c r="E300" s="230" t="s">
        <v>378</v>
      </c>
      <c r="F300" s="227">
        <v>200</v>
      </c>
      <c r="G300" s="235">
        <v>100</v>
      </c>
      <c r="H300" s="229">
        <f t="shared" si="6"/>
        <v>0.5</v>
      </c>
    </row>
    <row r="301" ht="19.5" customHeight="1" spans="1:8">
      <c r="A301" s="224" t="s">
        <v>370</v>
      </c>
      <c r="B301" s="224" t="s">
        <v>205</v>
      </c>
      <c r="C301" s="224" t="s">
        <v>163</v>
      </c>
      <c r="D301" s="225">
        <v>2030601</v>
      </c>
      <c r="E301" s="230" t="s">
        <v>379</v>
      </c>
      <c r="F301" s="227"/>
      <c r="G301" s="233"/>
      <c r="H301" s="229" t="e">
        <f t="shared" si="6"/>
        <v>#DIV/0!</v>
      </c>
    </row>
    <row r="302" ht="19.5" customHeight="1" spans="1:8">
      <c r="A302" s="224" t="s">
        <v>370</v>
      </c>
      <c r="B302" s="224" t="s">
        <v>205</v>
      </c>
      <c r="C302" s="224" t="s">
        <v>164</v>
      </c>
      <c r="D302" s="225">
        <v>2030602</v>
      </c>
      <c r="E302" s="231" t="s">
        <v>380</v>
      </c>
      <c r="F302" s="227"/>
      <c r="G302" s="233"/>
      <c r="H302" s="229" t="e">
        <f t="shared" si="6"/>
        <v>#DIV/0!</v>
      </c>
    </row>
    <row r="303" ht="19.5" customHeight="1" spans="1:8">
      <c r="A303" s="224" t="s">
        <v>370</v>
      </c>
      <c r="B303" s="224" t="s">
        <v>205</v>
      </c>
      <c r="C303" s="224" t="s">
        <v>166</v>
      </c>
      <c r="D303" s="225">
        <v>2030603</v>
      </c>
      <c r="E303" s="231" t="s">
        <v>381</v>
      </c>
      <c r="F303" s="227">
        <v>92</v>
      </c>
      <c r="G303" s="235">
        <v>100</v>
      </c>
      <c r="H303" s="229">
        <f t="shared" si="6"/>
        <v>1.08695652173913</v>
      </c>
    </row>
    <row r="304" ht="19.5" customHeight="1" spans="1:8">
      <c r="A304" s="224" t="s">
        <v>370</v>
      </c>
      <c r="B304" s="224" t="s">
        <v>205</v>
      </c>
      <c r="C304" s="224" t="s">
        <v>187</v>
      </c>
      <c r="D304" s="225">
        <v>2030604</v>
      </c>
      <c r="E304" s="231" t="s">
        <v>382</v>
      </c>
      <c r="F304" s="227"/>
      <c r="G304" s="233"/>
      <c r="H304" s="229" t="e">
        <f t="shared" si="6"/>
        <v>#DIV/0!</v>
      </c>
    </row>
    <row r="305" ht="19.5" customHeight="1" spans="1:8">
      <c r="A305" s="224" t="s">
        <v>370</v>
      </c>
      <c r="B305" s="224" t="s">
        <v>205</v>
      </c>
      <c r="C305" s="224" t="s">
        <v>150</v>
      </c>
      <c r="D305" s="225">
        <v>2030607</v>
      </c>
      <c r="E305" s="230" t="s">
        <v>383</v>
      </c>
      <c r="F305" s="227"/>
      <c r="G305" s="233"/>
      <c r="H305" s="229" t="e">
        <f t="shared" si="6"/>
        <v>#DIV/0!</v>
      </c>
    </row>
    <row r="306" ht="19.5" customHeight="1" spans="1:8">
      <c r="A306" s="224" t="s">
        <v>370</v>
      </c>
      <c r="B306" s="224" t="s">
        <v>205</v>
      </c>
      <c r="C306" s="224" t="s">
        <v>152</v>
      </c>
      <c r="D306" s="225">
        <v>2030608</v>
      </c>
      <c r="E306" s="230" t="s">
        <v>384</v>
      </c>
      <c r="F306" s="227"/>
      <c r="G306" s="233"/>
      <c r="H306" s="229" t="e">
        <f t="shared" si="6"/>
        <v>#DIV/0!</v>
      </c>
    </row>
    <row r="307" ht="19.5" customHeight="1" spans="1:8">
      <c r="A307" s="224" t="s">
        <v>370</v>
      </c>
      <c r="B307" s="224" t="s">
        <v>205</v>
      </c>
      <c r="C307" s="224" t="s">
        <v>158</v>
      </c>
      <c r="D307" s="225">
        <v>2030699</v>
      </c>
      <c r="E307" s="230" t="s">
        <v>385</v>
      </c>
      <c r="F307" s="227">
        <v>108</v>
      </c>
      <c r="G307" s="228"/>
      <c r="H307" s="229">
        <f t="shared" si="6"/>
        <v>0</v>
      </c>
    </row>
    <row r="308" ht="19.5" customHeight="1" spans="1:8">
      <c r="A308" s="224" t="s">
        <v>370</v>
      </c>
      <c r="B308" s="224" t="s">
        <v>174</v>
      </c>
      <c r="C308" s="224"/>
      <c r="D308" s="225">
        <v>20399</v>
      </c>
      <c r="E308" s="231" t="s">
        <v>386</v>
      </c>
      <c r="F308" s="227">
        <v>252</v>
      </c>
      <c r="G308" s="233"/>
      <c r="H308" s="229">
        <f t="shared" si="6"/>
        <v>0</v>
      </c>
    </row>
    <row r="309" ht="19.5" customHeight="1" spans="1:8">
      <c r="A309" s="224" t="s">
        <v>370</v>
      </c>
      <c r="B309" s="224" t="s">
        <v>174</v>
      </c>
      <c r="C309" s="224" t="s">
        <v>174</v>
      </c>
      <c r="D309" s="225">
        <v>2039999</v>
      </c>
      <c r="E309" s="232" t="s">
        <v>387</v>
      </c>
      <c r="F309" s="227">
        <v>252</v>
      </c>
      <c r="G309" s="233"/>
      <c r="H309" s="229">
        <f t="shared" si="6"/>
        <v>0</v>
      </c>
    </row>
    <row r="310" ht="19.5" customHeight="1" spans="1:8">
      <c r="A310" s="224" t="s">
        <v>388</v>
      </c>
      <c r="B310" s="224"/>
      <c r="C310" s="224"/>
      <c r="D310" s="225">
        <v>204</v>
      </c>
      <c r="E310" s="230" t="s">
        <v>389</v>
      </c>
      <c r="F310" s="227">
        <v>10676</v>
      </c>
      <c r="G310" s="242">
        <v>11478.750368</v>
      </c>
      <c r="H310" s="229">
        <f t="shared" si="6"/>
        <v>1.07519205395279</v>
      </c>
    </row>
    <row r="311" ht="19.5" customHeight="1" spans="1:8">
      <c r="A311" s="224" t="s">
        <v>388</v>
      </c>
      <c r="B311" s="224" t="s">
        <v>163</v>
      </c>
      <c r="C311" s="224"/>
      <c r="D311" s="225">
        <v>20401</v>
      </c>
      <c r="E311" s="230" t="s">
        <v>390</v>
      </c>
      <c r="F311" s="227">
        <v>90</v>
      </c>
      <c r="G311" s="235"/>
      <c r="H311" s="229">
        <f t="shared" si="6"/>
        <v>0</v>
      </c>
    </row>
    <row r="312" ht="19.5" customHeight="1" spans="1:8">
      <c r="A312" s="224" t="s">
        <v>388</v>
      </c>
      <c r="B312" s="224" t="s">
        <v>163</v>
      </c>
      <c r="C312" s="224" t="s">
        <v>163</v>
      </c>
      <c r="D312" s="225">
        <v>2040101</v>
      </c>
      <c r="E312" s="234" t="s">
        <v>391</v>
      </c>
      <c r="F312" s="227">
        <v>90</v>
      </c>
      <c r="G312" s="235"/>
      <c r="H312" s="229">
        <f t="shared" si="6"/>
        <v>0</v>
      </c>
    </row>
    <row r="313" ht="19.5" customHeight="1" spans="1:8">
      <c r="A313" s="224" t="s">
        <v>388</v>
      </c>
      <c r="B313" s="224" t="s">
        <v>163</v>
      </c>
      <c r="C313" s="224" t="s">
        <v>174</v>
      </c>
      <c r="D313" s="225">
        <v>2040199</v>
      </c>
      <c r="E313" s="231" t="s">
        <v>392</v>
      </c>
      <c r="F313" s="227"/>
      <c r="G313" s="233"/>
      <c r="H313" s="229" t="e">
        <f t="shared" si="6"/>
        <v>#DIV/0!</v>
      </c>
    </row>
    <row r="314" ht="19.5" customHeight="1" spans="1:8">
      <c r="A314" s="224" t="s">
        <v>388</v>
      </c>
      <c r="B314" s="224" t="s">
        <v>161</v>
      </c>
      <c r="C314" s="224"/>
      <c r="D314" s="225">
        <v>20402</v>
      </c>
      <c r="E314" s="231" t="s">
        <v>393</v>
      </c>
      <c r="F314" s="227">
        <v>9002</v>
      </c>
      <c r="G314" s="235">
        <v>10524.081912</v>
      </c>
      <c r="H314" s="229">
        <f t="shared" si="6"/>
        <v>1.16908263852477</v>
      </c>
    </row>
    <row r="315" ht="19.5" customHeight="1" spans="1:8">
      <c r="A315" s="224" t="s">
        <v>388</v>
      </c>
      <c r="B315" s="224" t="s">
        <v>161</v>
      </c>
      <c r="C315" s="224" t="s">
        <v>163</v>
      </c>
      <c r="D315" s="225">
        <v>2040201</v>
      </c>
      <c r="E315" s="231" t="s">
        <v>139</v>
      </c>
      <c r="F315" s="227">
        <v>3350</v>
      </c>
      <c r="G315" s="235">
        <v>4565.080712</v>
      </c>
      <c r="H315" s="229">
        <f t="shared" si="6"/>
        <v>1.36271066029851</v>
      </c>
    </row>
    <row r="316" ht="19.5" customHeight="1" spans="1:8">
      <c r="A316" s="224" t="s">
        <v>388</v>
      </c>
      <c r="B316" s="224" t="s">
        <v>161</v>
      </c>
      <c r="C316" s="224" t="s">
        <v>164</v>
      </c>
      <c r="D316" s="225">
        <v>2040202</v>
      </c>
      <c r="E316" s="231" t="s">
        <v>165</v>
      </c>
      <c r="F316" s="227">
        <v>2853</v>
      </c>
      <c r="G316" s="235"/>
      <c r="H316" s="229">
        <f t="shared" si="6"/>
        <v>0</v>
      </c>
    </row>
    <row r="317" ht="19.5" customHeight="1" spans="1:8">
      <c r="A317" s="224" t="s">
        <v>388</v>
      </c>
      <c r="B317" s="224" t="s">
        <v>161</v>
      </c>
      <c r="C317" s="224" t="s">
        <v>166</v>
      </c>
      <c r="D317" s="225">
        <v>2040203</v>
      </c>
      <c r="E317" s="231" t="s">
        <v>143</v>
      </c>
      <c r="F317" s="227"/>
      <c r="G317" s="233"/>
      <c r="H317" s="229" t="e">
        <f t="shared" si="6"/>
        <v>#DIV/0!</v>
      </c>
    </row>
    <row r="318" ht="19.5" customHeight="1" spans="1:8">
      <c r="A318" s="224" t="s">
        <v>388</v>
      </c>
      <c r="B318" s="224" t="s">
        <v>161</v>
      </c>
      <c r="C318" s="224" t="s">
        <v>394</v>
      </c>
      <c r="D318" s="225">
        <v>2040219</v>
      </c>
      <c r="E318" s="231" t="s">
        <v>210</v>
      </c>
      <c r="F318" s="227"/>
      <c r="G318" s="233"/>
      <c r="H318" s="229" t="e">
        <f t="shared" si="6"/>
        <v>#DIV/0!</v>
      </c>
    </row>
    <row r="319" ht="19.5" customHeight="1" spans="1:8">
      <c r="A319" s="224" t="s">
        <v>388</v>
      </c>
      <c r="B319" s="224" t="s">
        <v>161</v>
      </c>
      <c r="C319" s="224" t="s">
        <v>395</v>
      </c>
      <c r="D319" s="225">
        <v>2040220</v>
      </c>
      <c r="E319" s="231" t="s">
        <v>396</v>
      </c>
      <c r="F319" s="227">
        <v>818</v>
      </c>
      <c r="G319" s="235">
        <v>5392</v>
      </c>
      <c r="H319" s="229">
        <f t="shared" si="6"/>
        <v>6.59168704156479</v>
      </c>
    </row>
    <row r="320" ht="19.5" customHeight="1" spans="1:8">
      <c r="A320" s="224" t="s">
        <v>388</v>
      </c>
      <c r="B320" s="224" t="s">
        <v>161</v>
      </c>
      <c r="C320" s="224" t="s">
        <v>397</v>
      </c>
      <c r="D320" s="225">
        <v>2040221</v>
      </c>
      <c r="E320" s="230" t="s">
        <v>398</v>
      </c>
      <c r="F320" s="227"/>
      <c r="G320" s="233">
        <v>441</v>
      </c>
      <c r="H320" s="229" t="e">
        <f t="shared" si="6"/>
        <v>#DIV/0!</v>
      </c>
    </row>
    <row r="321" ht="19.5" customHeight="1" spans="1:8">
      <c r="A321" s="224" t="s">
        <v>388</v>
      </c>
      <c r="B321" s="224" t="s">
        <v>161</v>
      </c>
      <c r="C321" s="224" t="s">
        <v>185</v>
      </c>
      <c r="D321" s="225">
        <v>2040250</v>
      </c>
      <c r="E321" s="234" t="s">
        <v>157</v>
      </c>
      <c r="F321" s="227"/>
      <c r="G321" s="235">
        <v>126.0012</v>
      </c>
      <c r="H321" s="229" t="e">
        <f t="shared" si="6"/>
        <v>#DIV/0!</v>
      </c>
    </row>
    <row r="322" ht="19.5" customHeight="1" spans="1:8">
      <c r="A322" s="224" t="s">
        <v>388</v>
      </c>
      <c r="B322" s="224" t="s">
        <v>161</v>
      </c>
      <c r="C322" s="224" t="s">
        <v>174</v>
      </c>
      <c r="D322" s="225">
        <v>2040299</v>
      </c>
      <c r="E322" s="230" t="s">
        <v>399</v>
      </c>
      <c r="F322" s="227">
        <v>1981</v>
      </c>
      <c r="G322" s="233"/>
      <c r="H322" s="229">
        <f t="shared" si="6"/>
        <v>0</v>
      </c>
    </row>
    <row r="323" ht="19.5" customHeight="1" spans="1:8">
      <c r="A323" s="224" t="s">
        <v>388</v>
      </c>
      <c r="B323" s="224" t="s">
        <v>176</v>
      </c>
      <c r="C323" s="224"/>
      <c r="D323" s="225">
        <v>20403</v>
      </c>
      <c r="E323" s="231" t="s">
        <v>400</v>
      </c>
      <c r="F323" s="227"/>
      <c r="G323" s="233"/>
      <c r="H323" s="229" t="e">
        <f t="shared" si="6"/>
        <v>#DIV/0!</v>
      </c>
    </row>
    <row r="324" ht="19.5" customHeight="1" spans="1:8">
      <c r="A324" s="224" t="s">
        <v>388</v>
      </c>
      <c r="B324" s="224" t="s">
        <v>176</v>
      </c>
      <c r="C324" s="224" t="s">
        <v>163</v>
      </c>
      <c r="D324" s="225">
        <v>2040301</v>
      </c>
      <c r="E324" s="231" t="s">
        <v>139</v>
      </c>
      <c r="F324" s="227"/>
      <c r="G324" s="233"/>
      <c r="H324" s="229" t="e">
        <f t="shared" si="6"/>
        <v>#DIV/0!</v>
      </c>
    </row>
    <row r="325" ht="19.5" customHeight="1" spans="1:8">
      <c r="A325" s="224" t="s">
        <v>388</v>
      </c>
      <c r="B325" s="224" t="s">
        <v>176</v>
      </c>
      <c r="C325" s="224" t="s">
        <v>164</v>
      </c>
      <c r="D325" s="225">
        <v>2040302</v>
      </c>
      <c r="E325" s="231" t="s">
        <v>165</v>
      </c>
      <c r="F325" s="227"/>
      <c r="G325" s="233"/>
      <c r="H325" s="229" t="e">
        <f t="shared" si="6"/>
        <v>#DIV/0!</v>
      </c>
    </row>
    <row r="326" ht="19.5" customHeight="1" spans="1:8">
      <c r="A326" s="224" t="s">
        <v>388</v>
      </c>
      <c r="B326" s="224" t="s">
        <v>176</v>
      </c>
      <c r="C326" s="224" t="s">
        <v>166</v>
      </c>
      <c r="D326" s="225">
        <v>2040303</v>
      </c>
      <c r="E326" s="232" t="s">
        <v>143</v>
      </c>
      <c r="F326" s="227"/>
      <c r="G326" s="233"/>
      <c r="H326" s="229" t="e">
        <f t="shared" si="6"/>
        <v>#DIV/0!</v>
      </c>
    </row>
    <row r="327" ht="19.5" customHeight="1" spans="1:8">
      <c r="A327" s="224" t="s">
        <v>388</v>
      </c>
      <c r="B327" s="224" t="s">
        <v>176</v>
      </c>
      <c r="C327" s="224" t="s">
        <v>168</v>
      </c>
      <c r="D327" s="225">
        <v>2040304</v>
      </c>
      <c r="E327" s="230" t="s">
        <v>401</v>
      </c>
      <c r="F327" s="227"/>
      <c r="G327" s="233"/>
      <c r="H327" s="229" t="e">
        <f t="shared" ref="H327:H390" si="7">G327/F327</f>
        <v>#DIV/0!</v>
      </c>
    </row>
    <row r="328" ht="19.5" customHeight="1" spans="1:8">
      <c r="A328" s="224" t="s">
        <v>388</v>
      </c>
      <c r="B328" s="224" t="s">
        <v>176</v>
      </c>
      <c r="C328" s="224" t="s">
        <v>185</v>
      </c>
      <c r="D328" s="225">
        <v>2040350</v>
      </c>
      <c r="E328" s="230" t="s">
        <v>157</v>
      </c>
      <c r="F328" s="227"/>
      <c r="G328" s="233"/>
      <c r="H328" s="229" t="e">
        <f t="shared" si="7"/>
        <v>#DIV/0!</v>
      </c>
    </row>
    <row r="329" ht="19.5" customHeight="1" spans="1:8">
      <c r="A329" s="224" t="s">
        <v>388</v>
      </c>
      <c r="B329" s="224" t="s">
        <v>176</v>
      </c>
      <c r="C329" s="224" t="s">
        <v>174</v>
      </c>
      <c r="D329" s="225">
        <v>2040399</v>
      </c>
      <c r="E329" s="230" t="s">
        <v>402</v>
      </c>
      <c r="F329" s="227"/>
      <c r="G329" s="233"/>
      <c r="H329" s="229" t="e">
        <f t="shared" si="7"/>
        <v>#DIV/0!</v>
      </c>
    </row>
    <row r="330" ht="19.5" customHeight="1" spans="1:8">
      <c r="A330" s="224" t="s">
        <v>388</v>
      </c>
      <c r="B330" s="224" t="s">
        <v>187</v>
      </c>
      <c r="C330" s="224"/>
      <c r="D330" s="225">
        <v>20404</v>
      </c>
      <c r="E330" s="230" t="s">
        <v>403</v>
      </c>
      <c r="F330" s="227">
        <v>50</v>
      </c>
      <c r="G330" s="233"/>
      <c r="H330" s="229">
        <f t="shared" si="7"/>
        <v>0</v>
      </c>
    </row>
    <row r="331" ht="19.5" customHeight="1" spans="1:8">
      <c r="A331" s="224" t="s">
        <v>388</v>
      </c>
      <c r="B331" s="224" t="s">
        <v>187</v>
      </c>
      <c r="C331" s="224" t="s">
        <v>163</v>
      </c>
      <c r="D331" s="225">
        <v>2040401</v>
      </c>
      <c r="E331" s="231" t="s">
        <v>139</v>
      </c>
      <c r="F331" s="227"/>
      <c r="G331" s="228"/>
      <c r="H331" s="229" t="e">
        <f t="shared" si="7"/>
        <v>#DIV/0!</v>
      </c>
    </row>
    <row r="332" ht="19.5" customHeight="1" spans="1:8">
      <c r="A332" s="224" t="s">
        <v>388</v>
      </c>
      <c r="B332" s="224" t="s">
        <v>187</v>
      </c>
      <c r="C332" s="224" t="s">
        <v>164</v>
      </c>
      <c r="D332" s="225">
        <v>2040402</v>
      </c>
      <c r="E332" s="231" t="s">
        <v>165</v>
      </c>
      <c r="F332" s="227">
        <v>24</v>
      </c>
      <c r="G332" s="233"/>
      <c r="H332" s="229">
        <f t="shared" si="7"/>
        <v>0</v>
      </c>
    </row>
    <row r="333" ht="19.5" customHeight="1" spans="1:8">
      <c r="A333" s="224" t="s">
        <v>388</v>
      </c>
      <c r="B333" s="224" t="s">
        <v>187</v>
      </c>
      <c r="C333" s="224" t="s">
        <v>166</v>
      </c>
      <c r="D333" s="225">
        <v>2040403</v>
      </c>
      <c r="E333" s="231" t="s">
        <v>143</v>
      </c>
      <c r="F333" s="227"/>
      <c r="G333" s="233"/>
      <c r="H333" s="229" t="e">
        <f t="shared" si="7"/>
        <v>#DIV/0!</v>
      </c>
    </row>
    <row r="334" ht="19.5" customHeight="1" spans="1:8">
      <c r="A334" s="224" t="s">
        <v>388</v>
      </c>
      <c r="B334" s="224" t="s">
        <v>187</v>
      </c>
      <c r="C334" s="224" t="s">
        <v>183</v>
      </c>
      <c r="D334" s="225">
        <v>2040409</v>
      </c>
      <c r="E334" s="230" t="s">
        <v>404</v>
      </c>
      <c r="F334" s="227"/>
      <c r="G334" s="233"/>
      <c r="H334" s="229" t="e">
        <f t="shared" si="7"/>
        <v>#DIV/0!</v>
      </c>
    </row>
    <row r="335" ht="19.5" customHeight="1" spans="1:8">
      <c r="A335" s="224" t="s">
        <v>388</v>
      </c>
      <c r="B335" s="224" t="s">
        <v>187</v>
      </c>
      <c r="C335" s="224" t="s">
        <v>227</v>
      </c>
      <c r="D335" s="225">
        <v>2040410</v>
      </c>
      <c r="E335" s="230" t="s">
        <v>405</v>
      </c>
      <c r="F335" s="227"/>
      <c r="G335" s="233"/>
      <c r="H335" s="229" t="e">
        <f t="shared" si="7"/>
        <v>#DIV/0!</v>
      </c>
    </row>
    <row r="336" ht="19.5" customHeight="1" spans="1:8">
      <c r="A336" s="224" t="s">
        <v>388</v>
      </c>
      <c r="B336" s="224" t="s">
        <v>187</v>
      </c>
      <c r="C336" s="224" t="s">
        <v>185</v>
      </c>
      <c r="D336" s="225">
        <v>2040450</v>
      </c>
      <c r="E336" s="230" t="s">
        <v>157</v>
      </c>
      <c r="F336" s="227"/>
      <c r="G336" s="233"/>
      <c r="H336" s="229" t="e">
        <f t="shared" si="7"/>
        <v>#DIV/0!</v>
      </c>
    </row>
    <row r="337" ht="19.5" customHeight="1" spans="1:8">
      <c r="A337" s="224" t="s">
        <v>388</v>
      </c>
      <c r="B337" s="224" t="s">
        <v>187</v>
      </c>
      <c r="C337" s="224" t="s">
        <v>174</v>
      </c>
      <c r="D337" s="225">
        <v>2040499</v>
      </c>
      <c r="E337" s="231" t="s">
        <v>406</v>
      </c>
      <c r="F337" s="227">
        <v>26</v>
      </c>
      <c r="G337" s="233"/>
      <c r="H337" s="229">
        <f t="shared" si="7"/>
        <v>0</v>
      </c>
    </row>
    <row r="338" ht="19.5" customHeight="1" spans="1:8">
      <c r="A338" s="224" t="s">
        <v>388</v>
      </c>
      <c r="B338" s="224" t="s">
        <v>197</v>
      </c>
      <c r="C338" s="224"/>
      <c r="D338" s="225">
        <v>20405</v>
      </c>
      <c r="E338" s="231" t="s">
        <v>407</v>
      </c>
      <c r="F338" s="227">
        <v>421</v>
      </c>
      <c r="G338" s="233"/>
      <c r="H338" s="229">
        <f t="shared" si="7"/>
        <v>0</v>
      </c>
    </row>
    <row r="339" ht="19.5" customHeight="1" spans="1:8">
      <c r="A339" s="224" t="s">
        <v>388</v>
      </c>
      <c r="B339" s="224" t="s">
        <v>197</v>
      </c>
      <c r="C339" s="224" t="s">
        <v>163</v>
      </c>
      <c r="D339" s="225">
        <v>2040501</v>
      </c>
      <c r="E339" s="231" t="s">
        <v>139</v>
      </c>
      <c r="F339" s="227">
        <v>17</v>
      </c>
      <c r="G339" s="233"/>
      <c r="H339" s="229">
        <f t="shared" si="7"/>
        <v>0</v>
      </c>
    </row>
    <row r="340" ht="19.5" customHeight="1" spans="1:8">
      <c r="A340" s="224" t="s">
        <v>388</v>
      </c>
      <c r="B340" s="224" t="s">
        <v>197</v>
      </c>
      <c r="C340" s="224" t="s">
        <v>164</v>
      </c>
      <c r="D340" s="225">
        <v>2040502</v>
      </c>
      <c r="E340" s="231" t="s">
        <v>165</v>
      </c>
      <c r="F340" s="227">
        <v>375</v>
      </c>
      <c r="G340" s="233"/>
      <c r="H340" s="229">
        <f t="shared" si="7"/>
        <v>0</v>
      </c>
    </row>
    <row r="341" ht="19.5" customHeight="1" spans="1:8">
      <c r="A341" s="224" t="s">
        <v>388</v>
      </c>
      <c r="B341" s="224" t="s">
        <v>197</v>
      </c>
      <c r="C341" s="224" t="s">
        <v>166</v>
      </c>
      <c r="D341" s="225">
        <v>2040503</v>
      </c>
      <c r="E341" s="232" t="s">
        <v>143</v>
      </c>
      <c r="F341" s="227"/>
      <c r="G341" s="228"/>
      <c r="H341" s="229" t="e">
        <f t="shared" si="7"/>
        <v>#DIV/0!</v>
      </c>
    </row>
    <row r="342" ht="19.5" customHeight="1" spans="1:8">
      <c r="A342" s="224" t="s">
        <v>388</v>
      </c>
      <c r="B342" s="224" t="s">
        <v>197</v>
      </c>
      <c r="C342" s="224" t="s">
        <v>168</v>
      </c>
      <c r="D342" s="225">
        <v>2040504</v>
      </c>
      <c r="E342" s="230" t="s">
        <v>408</v>
      </c>
      <c r="F342" s="227"/>
      <c r="G342" s="233"/>
      <c r="H342" s="229" t="e">
        <f t="shared" si="7"/>
        <v>#DIV/0!</v>
      </c>
    </row>
    <row r="343" ht="19.5" customHeight="1" spans="1:8">
      <c r="A343" s="224" t="s">
        <v>388</v>
      </c>
      <c r="B343" s="224" t="s">
        <v>197</v>
      </c>
      <c r="C343" s="224" t="s">
        <v>170</v>
      </c>
      <c r="D343" s="225">
        <v>2040505</v>
      </c>
      <c r="E343" s="230" t="s">
        <v>409</v>
      </c>
      <c r="F343" s="227"/>
      <c r="G343" s="233"/>
      <c r="H343" s="229" t="e">
        <f t="shared" si="7"/>
        <v>#DIV/0!</v>
      </c>
    </row>
    <row r="344" ht="19.5" customHeight="1" spans="1:8">
      <c r="A344" s="224" t="s">
        <v>388</v>
      </c>
      <c r="B344" s="224" t="s">
        <v>197</v>
      </c>
      <c r="C344" s="224" t="s">
        <v>172</v>
      </c>
      <c r="D344" s="225">
        <v>2040506</v>
      </c>
      <c r="E344" s="234" t="s">
        <v>410</v>
      </c>
      <c r="F344" s="227"/>
      <c r="G344" s="233"/>
      <c r="H344" s="229" t="e">
        <f t="shared" si="7"/>
        <v>#DIV/0!</v>
      </c>
    </row>
    <row r="345" ht="19.5" customHeight="1" spans="1:8">
      <c r="A345" s="224" t="s">
        <v>388</v>
      </c>
      <c r="B345" s="224" t="s">
        <v>197</v>
      </c>
      <c r="C345" s="224" t="s">
        <v>185</v>
      </c>
      <c r="D345" s="225">
        <v>2040550</v>
      </c>
      <c r="E345" s="237" t="s">
        <v>157</v>
      </c>
      <c r="F345" s="227"/>
      <c r="G345" s="233"/>
      <c r="H345" s="229" t="e">
        <f t="shared" si="7"/>
        <v>#DIV/0!</v>
      </c>
    </row>
    <row r="346" ht="19.5" customHeight="1" spans="1:8">
      <c r="A346" s="224" t="s">
        <v>388</v>
      </c>
      <c r="B346" s="224" t="s">
        <v>197</v>
      </c>
      <c r="C346" s="224" t="s">
        <v>174</v>
      </c>
      <c r="D346" s="225">
        <v>2040599</v>
      </c>
      <c r="E346" s="231" t="s">
        <v>411</v>
      </c>
      <c r="F346" s="227">
        <v>29</v>
      </c>
      <c r="G346" s="233"/>
      <c r="H346" s="229">
        <f t="shared" si="7"/>
        <v>0</v>
      </c>
    </row>
    <row r="347" ht="19.5" customHeight="1" spans="1:8">
      <c r="A347" s="224" t="s">
        <v>388</v>
      </c>
      <c r="B347" s="224" t="s">
        <v>205</v>
      </c>
      <c r="C347" s="224"/>
      <c r="D347" s="225">
        <v>20406</v>
      </c>
      <c r="E347" s="231" t="s">
        <v>412</v>
      </c>
      <c r="F347" s="227">
        <v>832</v>
      </c>
      <c r="G347" s="235">
        <v>739.828456</v>
      </c>
      <c r="H347" s="229">
        <f t="shared" si="7"/>
        <v>0.889216894230769</v>
      </c>
    </row>
    <row r="348" ht="19.5" customHeight="1" spans="1:8">
      <c r="A348" s="224" t="s">
        <v>388</v>
      </c>
      <c r="B348" s="224" t="s">
        <v>205</v>
      </c>
      <c r="C348" s="224" t="s">
        <v>163</v>
      </c>
      <c r="D348" s="225">
        <v>2040601</v>
      </c>
      <c r="E348" s="230" t="s">
        <v>305</v>
      </c>
      <c r="F348" s="227">
        <v>558</v>
      </c>
      <c r="G348" s="235">
        <v>718.828456</v>
      </c>
      <c r="H348" s="229">
        <f t="shared" si="7"/>
        <v>1.28822303942652</v>
      </c>
    </row>
    <row r="349" ht="19.5" customHeight="1" spans="1:8">
      <c r="A349" s="224" t="s">
        <v>388</v>
      </c>
      <c r="B349" s="224" t="s">
        <v>205</v>
      </c>
      <c r="C349" s="224" t="s">
        <v>164</v>
      </c>
      <c r="D349" s="225">
        <v>2040602</v>
      </c>
      <c r="E349" s="230" t="s">
        <v>306</v>
      </c>
      <c r="F349" s="227">
        <v>189</v>
      </c>
      <c r="G349" s="235">
        <v>21</v>
      </c>
      <c r="H349" s="229">
        <f t="shared" si="7"/>
        <v>0.111111111111111</v>
      </c>
    </row>
    <row r="350" ht="19.5" customHeight="1" spans="1:8">
      <c r="A350" s="224" t="s">
        <v>388</v>
      </c>
      <c r="B350" s="224" t="s">
        <v>205</v>
      </c>
      <c r="C350" s="224" t="s">
        <v>166</v>
      </c>
      <c r="D350" s="225">
        <v>2040603</v>
      </c>
      <c r="E350" s="230" t="s">
        <v>307</v>
      </c>
      <c r="F350" s="227"/>
      <c r="G350" s="233"/>
      <c r="H350" s="229" t="e">
        <f t="shared" si="7"/>
        <v>#DIV/0!</v>
      </c>
    </row>
    <row r="351" ht="19.5" customHeight="1" spans="1:8">
      <c r="A351" s="224" t="s">
        <v>388</v>
      </c>
      <c r="B351" s="224" t="s">
        <v>205</v>
      </c>
      <c r="C351" s="224" t="s">
        <v>168</v>
      </c>
      <c r="D351" s="225">
        <v>2040604</v>
      </c>
      <c r="E351" s="231" t="s">
        <v>413</v>
      </c>
      <c r="F351" s="227">
        <v>29</v>
      </c>
      <c r="G351" s="233"/>
      <c r="H351" s="229">
        <f t="shared" si="7"/>
        <v>0</v>
      </c>
    </row>
    <row r="352" ht="19.5" customHeight="1" spans="1:8">
      <c r="A352" s="224" t="s">
        <v>388</v>
      </c>
      <c r="B352" s="224" t="s">
        <v>205</v>
      </c>
      <c r="C352" s="224" t="s">
        <v>170</v>
      </c>
      <c r="D352" s="225">
        <v>2040605</v>
      </c>
      <c r="E352" s="230" t="s">
        <v>414</v>
      </c>
      <c r="F352" s="227">
        <v>3</v>
      </c>
      <c r="G352" s="233"/>
      <c r="H352" s="229">
        <f t="shared" si="7"/>
        <v>0</v>
      </c>
    </row>
    <row r="353" ht="19.5" customHeight="1" spans="1:8">
      <c r="A353" s="224" t="s">
        <v>388</v>
      </c>
      <c r="B353" s="224" t="s">
        <v>205</v>
      </c>
      <c r="C353" s="224" t="s">
        <v>172</v>
      </c>
      <c r="D353" s="225">
        <v>2040606</v>
      </c>
      <c r="E353" s="231" t="s">
        <v>415</v>
      </c>
      <c r="F353" s="227">
        <v>5</v>
      </c>
      <c r="G353" s="233"/>
      <c r="H353" s="229">
        <f t="shared" si="7"/>
        <v>0</v>
      </c>
    </row>
    <row r="354" ht="19.5" customHeight="1" spans="1:8">
      <c r="A354" s="224" t="s">
        <v>388</v>
      </c>
      <c r="B354" s="224" t="s">
        <v>205</v>
      </c>
      <c r="C354" s="224" t="s">
        <v>192</v>
      </c>
      <c r="D354" s="225">
        <v>2040607</v>
      </c>
      <c r="E354" s="230" t="s">
        <v>416</v>
      </c>
      <c r="F354" s="227">
        <v>20</v>
      </c>
      <c r="G354" s="233"/>
      <c r="H354" s="229">
        <f t="shared" si="7"/>
        <v>0</v>
      </c>
    </row>
    <row r="355" ht="19.5" customHeight="1" spans="1:8">
      <c r="A355" s="224" t="s">
        <v>388</v>
      </c>
      <c r="B355" s="224" t="s">
        <v>205</v>
      </c>
      <c r="C355" s="224" t="s">
        <v>194</v>
      </c>
      <c r="D355" s="225">
        <v>2040608</v>
      </c>
      <c r="E355" s="230" t="s">
        <v>417</v>
      </c>
      <c r="F355" s="227"/>
      <c r="G355" s="228"/>
      <c r="H355" s="229" t="e">
        <f t="shared" si="7"/>
        <v>#DIV/0!</v>
      </c>
    </row>
    <row r="356" ht="19.5" customHeight="1" spans="1:8">
      <c r="A356" s="224" t="s">
        <v>388</v>
      </c>
      <c r="B356" s="224" t="s">
        <v>205</v>
      </c>
      <c r="C356" s="224" t="s">
        <v>418</v>
      </c>
      <c r="D356" s="225">
        <v>2040610</v>
      </c>
      <c r="E356" s="230" t="s">
        <v>419</v>
      </c>
      <c r="F356" s="227">
        <v>24</v>
      </c>
      <c r="G356" s="233"/>
      <c r="H356" s="229">
        <f t="shared" si="7"/>
        <v>0</v>
      </c>
    </row>
    <row r="357" ht="19.5" customHeight="1" spans="1:8">
      <c r="A357" s="224" t="s">
        <v>388</v>
      </c>
      <c r="B357" s="224" t="s">
        <v>205</v>
      </c>
      <c r="C357" s="224" t="s">
        <v>420</v>
      </c>
      <c r="D357" s="225">
        <v>2040612</v>
      </c>
      <c r="E357" s="226" t="s">
        <v>421</v>
      </c>
      <c r="F357" s="227"/>
      <c r="G357" s="228"/>
      <c r="H357" s="229" t="e">
        <f t="shared" si="7"/>
        <v>#DIV/0!</v>
      </c>
    </row>
    <row r="358" ht="19.5" customHeight="1" spans="1:8">
      <c r="A358" s="224" t="s">
        <v>388</v>
      </c>
      <c r="B358" s="224" t="s">
        <v>205</v>
      </c>
      <c r="C358" s="224" t="s">
        <v>240</v>
      </c>
      <c r="D358" s="225">
        <v>2040613</v>
      </c>
      <c r="E358" s="231" t="s">
        <v>310</v>
      </c>
      <c r="F358" s="227"/>
      <c r="G358" s="228"/>
      <c r="H358" s="229" t="e">
        <f t="shared" si="7"/>
        <v>#DIV/0!</v>
      </c>
    </row>
    <row r="359" ht="19.5" customHeight="1" spans="1:8">
      <c r="A359" s="224" t="s">
        <v>388</v>
      </c>
      <c r="B359" s="224" t="s">
        <v>205</v>
      </c>
      <c r="C359" s="224" t="s">
        <v>156</v>
      </c>
      <c r="D359" s="225">
        <v>2040650</v>
      </c>
      <c r="E359" s="230" t="s">
        <v>322</v>
      </c>
      <c r="F359" s="227"/>
      <c r="G359" s="233"/>
      <c r="H359" s="229" t="e">
        <f t="shared" si="7"/>
        <v>#DIV/0!</v>
      </c>
    </row>
    <row r="360" ht="19.5" customHeight="1" spans="1:8">
      <c r="A360" s="224" t="s">
        <v>388</v>
      </c>
      <c r="B360" s="224" t="s">
        <v>205</v>
      </c>
      <c r="C360" s="224" t="s">
        <v>158</v>
      </c>
      <c r="D360" s="225">
        <v>2040699</v>
      </c>
      <c r="E360" s="230" t="s">
        <v>422</v>
      </c>
      <c r="F360" s="227">
        <v>4</v>
      </c>
      <c r="G360" s="233"/>
      <c r="H360" s="229">
        <f t="shared" si="7"/>
        <v>0</v>
      </c>
    </row>
    <row r="361" ht="19.5" customHeight="1" spans="1:8">
      <c r="A361" s="224" t="s">
        <v>388</v>
      </c>
      <c r="B361" s="224" t="s">
        <v>213</v>
      </c>
      <c r="C361" s="224"/>
      <c r="D361" s="225">
        <v>20407</v>
      </c>
      <c r="E361" s="230" t="s">
        <v>423</v>
      </c>
      <c r="F361" s="227"/>
      <c r="G361" s="228"/>
      <c r="H361" s="229" t="e">
        <f t="shared" si="7"/>
        <v>#DIV/0!</v>
      </c>
    </row>
    <row r="362" ht="19.5" customHeight="1" spans="1:8">
      <c r="A362" s="224" t="s">
        <v>388</v>
      </c>
      <c r="B362" s="224" t="s">
        <v>213</v>
      </c>
      <c r="C362" s="224" t="s">
        <v>163</v>
      </c>
      <c r="D362" s="225">
        <v>2040701</v>
      </c>
      <c r="E362" s="230" t="s">
        <v>139</v>
      </c>
      <c r="F362" s="227"/>
      <c r="G362" s="233"/>
      <c r="H362" s="229" t="e">
        <f t="shared" si="7"/>
        <v>#DIV/0!</v>
      </c>
    </row>
    <row r="363" ht="19.5" customHeight="1" spans="1:8">
      <c r="A363" s="224" t="s">
        <v>388</v>
      </c>
      <c r="B363" s="224" t="s">
        <v>213</v>
      </c>
      <c r="C363" s="224" t="s">
        <v>164</v>
      </c>
      <c r="D363" s="225">
        <v>2040702</v>
      </c>
      <c r="E363" s="230" t="s">
        <v>165</v>
      </c>
      <c r="F363" s="227"/>
      <c r="G363" s="233"/>
      <c r="H363" s="229" t="e">
        <f t="shared" si="7"/>
        <v>#DIV/0!</v>
      </c>
    </row>
    <row r="364" ht="19.5" customHeight="1" spans="1:8">
      <c r="A364" s="224" t="s">
        <v>388</v>
      </c>
      <c r="B364" s="224" t="s">
        <v>213</v>
      </c>
      <c r="C364" s="224" t="s">
        <v>166</v>
      </c>
      <c r="D364" s="225">
        <v>2040703</v>
      </c>
      <c r="E364" s="231" t="s">
        <v>143</v>
      </c>
      <c r="F364" s="227"/>
      <c r="G364" s="233"/>
      <c r="H364" s="229" t="e">
        <f t="shared" si="7"/>
        <v>#DIV/0!</v>
      </c>
    </row>
    <row r="365" ht="19.5" customHeight="1" spans="1:8">
      <c r="A365" s="224" t="s">
        <v>388</v>
      </c>
      <c r="B365" s="224" t="s">
        <v>213</v>
      </c>
      <c r="C365" s="224" t="s">
        <v>168</v>
      </c>
      <c r="D365" s="225">
        <v>2040704</v>
      </c>
      <c r="E365" s="231" t="s">
        <v>424</v>
      </c>
      <c r="F365" s="227"/>
      <c r="G365" s="233"/>
      <c r="H365" s="229" t="e">
        <f t="shared" si="7"/>
        <v>#DIV/0!</v>
      </c>
    </row>
    <row r="366" ht="19.5" customHeight="1" spans="1:8">
      <c r="A366" s="224" t="s">
        <v>388</v>
      </c>
      <c r="B366" s="224" t="s">
        <v>213</v>
      </c>
      <c r="C366" s="224" t="s">
        <v>170</v>
      </c>
      <c r="D366" s="225">
        <v>2040705</v>
      </c>
      <c r="E366" s="231" t="s">
        <v>425</v>
      </c>
      <c r="F366" s="227"/>
      <c r="G366" s="233"/>
      <c r="H366" s="229" t="e">
        <f t="shared" si="7"/>
        <v>#DIV/0!</v>
      </c>
    </row>
    <row r="367" ht="19.5" customHeight="1" spans="1:8">
      <c r="A367" s="224" t="s">
        <v>388</v>
      </c>
      <c r="B367" s="224" t="s">
        <v>213</v>
      </c>
      <c r="C367" s="224" t="s">
        <v>172</v>
      </c>
      <c r="D367" s="225">
        <v>2040706</v>
      </c>
      <c r="E367" s="230" t="s">
        <v>426</v>
      </c>
      <c r="F367" s="227"/>
      <c r="G367" s="233"/>
      <c r="H367" s="229" t="e">
        <f t="shared" si="7"/>
        <v>#DIV/0!</v>
      </c>
    </row>
    <row r="368" ht="19.5" customHeight="1" spans="1:8">
      <c r="A368" s="224" t="s">
        <v>388</v>
      </c>
      <c r="B368" s="224" t="s">
        <v>213</v>
      </c>
      <c r="C368" s="224" t="s">
        <v>192</v>
      </c>
      <c r="D368" s="225">
        <v>2040707</v>
      </c>
      <c r="E368" s="230" t="s">
        <v>210</v>
      </c>
      <c r="F368" s="227"/>
      <c r="G368" s="233"/>
      <c r="H368" s="229" t="e">
        <f t="shared" si="7"/>
        <v>#DIV/0!</v>
      </c>
    </row>
    <row r="369" ht="19.5" customHeight="1" spans="1:8">
      <c r="A369" s="224" t="s">
        <v>388</v>
      </c>
      <c r="B369" s="224" t="s">
        <v>213</v>
      </c>
      <c r="C369" s="224" t="s">
        <v>185</v>
      </c>
      <c r="D369" s="225">
        <v>2040750</v>
      </c>
      <c r="E369" s="230" t="s">
        <v>157</v>
      </c>
      <c r="F369" s="227"/>
      <c r="G369" s="233"/>
      <c r="H369" s="229" t="e">
        <f t="shared" si="7"/>
        <v>#DIV/0!</v>
      </c>
    </row>
    <row r="370" ht="19.5" customHeight="1" spans="1:8">
      <c r="A370" s="224" t="s">
        <v>388</v>
      </c>
      <c r="B370" s="224" t="s">
        <v>213</v>
      </c>
      <c r="C370" s="224" t="s">
        <v>174</v>
      </c>
      <c r="D370" s="225">
        <v>2040799</v>
      </c>
      <c r="E370" s="230" t="s">
        <v>427</v>
      </c>
      <c r="F370" s="227"/>
      <c r="G370" s="228"/>
      <c r="H370" s="229" t="e">
        <f t="shared" si="7"/>
        <v>#DIV/0!</v>
      </c>
    </row>
    <row r="371" ht="19.5" customHeight="1" spans="1:8">
      <c r="A371" s="224" t="s">
        <v>388</v>
      </c>
      <c r="B371" s="224" t="s">
        <v>181</v>
      </c>
      <c r="C371" s="224"/>
      <c r="D371" s="225">
        <v>20408</v>
      </c>
      <c r="E371" s="230" t="s">
        <v>428</v>
      </c>
      <c r="F371" s="227">
        <v>264</v>
      </c>
      <c r="G371" s="235">
        <v>214.84</v>
      </c>
      <c r="H371" s="229">
        <f t="shared" si="7"/>
        <v>0.813787878787879</v>
      </c>
    </row>
    <row r="372" ht="19.5" customHeight="1" spans="1:8">
      <c r="A372" s="224" t="s">
        <v>388</v>
      </c>
      <c r="B372" s="224" t="s">
        <v>181</v>
      </c>
      <c r="C372" s="224" t="s">
        <v>163</v>
      </c>
      <c r="D372" s="225">
        <v>2040801</v>
      </c>
      <c r="E372" s="230" t="s">
        <v>139</v>
      </c>
      <c r="F372" s="227"/>
      <c r="G372" s="235"/>
      <c r="H372" s="229" t="e">
        <f t="shared" si="7"/>
        <v>#DIV/0!</v>
      </c>
    </row>
    <row r="373" ht="19.5" customHeight="1" spans="1:8">
      <c r="A373" s="224" t="s">
        <v>388</v>
      </c>
      <c r="B373" s="224" t="s">
        <v>181</v>
      </c>
      <c r="C373" s="224" t="s">
        <v>164</v>
      </c>
      <c r="D373" s="225">
        <v>2040802</v>
      </c>
      <c r="E373" s="230" t="s">
        <v>165</v>
      </c>
      <c r="F373" s="227"/>
      <c r="G373" s="235">
        <v>214.84</v>
      </c>
      <c r="H373" s="229" t="e">
        <f t="shared" si="7"/>
        <v>#DIV/0!</v>
      </c>
    </row>
    <row r="374" ht="19.5" customHeight="1" spans="1:8">
      <c r="A374" s="224" t="s">
        <v>388</v>
      </c>
      <c r="B374" s="224" t="s">
        <v>181</v>
      </c>
      <c r="C374" s="224" t="s">
        <v>166</v>
      </c>
      <c r="D374" s="225">
        <v>2040803</v>
      </c>
      <c r="E374" s="231" t="s">
        <v>143</v>
      </c>
      <c r="F374" s="227"/>
      <c r="G374" s="233"/>
      <c r="H374" s="229" t="e">
        <f t="shared" si="7"/>
        <v>#DIV/0!</v>
      </c>
    </row>
    <row r="375" ht="19.5" customHeight="1" spans="1:8">
      <c r="A375" s="224" t="s">
        <v>388</v>
      </c>
      <c r="B375" s="224" t="s">
        <v>181</v>
      </c>
      <c r="C375" s="224" t="s">
        <v>168</v>
      </c>
      <c r="D375" s="225">
        <v>2040804</v>
      </c>
      <c r="E375" s="231" t="s">
        <v>429</v>
      </c>
      <c r="F375" s="227"/>
      <c r="G375" s="233"/>
      <c r="H375" s="229" t="e">
        <f t="shared" si="7"/>
        <v>#DIV/0!</v>
      </c>
    </row>
    <row r="376" ht="19.5" customHeight="1" spans="1:8">
      <c r="A376" s="224" t="s">
        <v>388</v>
      </c>
      <c r="B376" s="224" t="s">
        <v>181</v>
      </c>
      <c r="C376" s="224" t="s">
        <v>170</v>
      </c>
      <c r="D376" s="225">
        <v>2040805</v>
      </c>
      <c r="E376" s="231" t="s">
        <v>430</v>
      </c>
      <c r="F376" s="227"/>
      <c r="G376" s="233"/>
      <c r="H376" s="229" t="e">
        <f t="shared" si="7"/>
        <v>#DIV/0!</v>
      </c>
    </row>
    <row r="377" ht="19.5" customHeight="1" spans="1:8">
      <c r="A377" s="224" t="s">
        <v>388</v>
      </c>
      <c r="B377" s="224" t="s">
        <v>181</v>
      </c>
      <c r="C377" s="224" t="s">
        <v>172</v>
      </c>
      <c r="D377" s="225">
        <v>2040806</v>
      </c>
      <c r="E377" s="232" t="s">
        <v>431</v>
      </c>
      <c r="F377" s="227"/>
      <c r="G377" s="228"/>
      <c r="H377" s="229" t="e">
        <f t="shared" si="7"/>
        <v>#DIV/0!</v>
      </c>
    </row>
    <row r="378" ht="19.5" customHeight="1" spans="1:8">
      <c r="A378" s="224" t="s">
        <v>388</v>
      </c>
      <c r="B378" s="224" t="s">
        <v>181</v>
      </c>
      <c r="C378" s="224" t="s">
        <v>192</v>
      </c>
      <c r="D378" s="225">
        <v>2040807</v>
      </c>
      <c r="E378" s="230" t="s">
        <v>210</v>
      </c>
      <c r="F378" s="227"/>
      <c r="G378" s="233"/>
      <c r="H378" s="229" t="e">
        <f t="shared" si="7"/>
        <v>#DIV/0!</v>
      </c>
    </row>
    <row r="379" ht="19.5" customHeight="1" spans="1:8">
      <c r="A379" s="224" t="s">
        <v>388</v>
      </c>
      <c r="B379" s="224" t="s">
        <v>181</v>
      </c>
      <c r="C379" s="224" t="s">
        <v>185</v>
      </c>
      <c r="D379" s="225">
        <v>2040850</v>
      </c>
      <c r="E379" s="230" t="s">
        <v>157</v>
      </c>
      <c r="F379" s="227"/>
      <c r="G379" s="233"/>
      <c r="H379" s="229" t="e">
        <f t="shared" si="7"/>
        <v>#DIV/0!</v>
      </c>
    </row>
    <row r="380" ht="19.5" customHeight="1" spans="1:8">
      <c r="A380" s="224" t="s">
        <v>388</v>
      </c>
      <c r="B380" s="224" t="s">
        <v>181</v>
      </c>
      <c r="C380" s="224" t="s">
        <v>174</v>
      </c>
      <c r="D380" s="225">
        <v>2040899</v>
      </c>
      <c r="E380" s="230" t="s">
        <v>432</v>
      </c>
      <c r="F380" s="227">
        <v>264</v>
      </c>
      <c r="G380" s="233"/>
      <c r="H380" s="229">
        <f t="shared" si="7"/>
        <v>0</v>
      </c>
    </row>
    <row r="381" ht="19.5" customHeight="1" spans="1:8">
      <c r="A381" s="224" t="s">
        <v>388</v>
      </c>
      <c r="B381" s="224" t="s">
        <v>183</v>
      </c>
      <c r="C381" s="224"/>
      <c r="D381" s="225">
        <v>20409</v>
      </c>
      <c r="E381" s="231" t="s">
        <v>433</v>
      </c>
      <c r="F381" s="227"/>
      <c r="G381" s="233"/>
      <c r="H381" s="229" t="e">
        <f t="shared" si="7"/>
        <v>#DIV/0!</v>
      </c>
    </row>
    <row r="382" ht="19.5" customHeight="1" spans="1:8">
      <c r="A382" s="224" t="s">
        <v>388</v>
      </c>
      <c r="B382" s="224" t="s">
        <v>183</v>
      </c>
      <c r="C382" s="224" t="s">
        <v>163</v>
      </c>
      <c r="D382" s="225">
        <v>2040901</v>
      </c>
      <c r="E382" s="231" t="s">
        <v>139</v>
      </c>
      <c r="F382" s="227"/>
      <c r="G382" s="233"/>
      <c r="H382" s="229" t="e">
        <f t="shared" si="7"/>
        <v>#DIV/0!</v>
      </c>
    </row>
    <row r="383" ht="19.5" customHeight="1" spans="1:8">
      <c r="A383" s="224" t="s">
        <v>388</v>
      </c>
      <c r="B383" s="224" t="s">
        <v>183</v>
      </c>
      <c r="C383" s="224" t="s">
        <v>164</v>
      </c>
      <c r="D383" s="225">
        <v>2040902</v>
      </c>
      <c r="E383" s="231" t="s">
        <v>165</v>
      </c>
      <c r="F383" s="227"/>
      <c r="G383" s="228"/>
      <c r="H383" s="229" t="e">
        <f t="shared" si="7"/>
        <v>#DIV/0!</v>
      </c>
    </row>
    <row r="384" ht="19.5" customHeight="1" spans="1:8">
      <c r="A384" s="224" t="s">
        <v>388</v>
      </c>
      <c r="B384" s="224" t="s">
        <v>183</v>
      </c>
      <c r="C384" s="224" t="s">
        <v>166</v>
      </c>
      <c r="D384" s="225">
        <v>2040903</v>
      </c>
      <c r="E384" s="230" t="s">
        <v>143</v>
      </c>
      <c r="F384" s="227"/>
      <c r="G384" s="233"/>
      <c r="H384" s="229" t="e">
        <f t="shared" si="7"/>
        <v>#DIV/0!</v>
      </c>
    </row>
    <row r="385" ht="19.5" customHeight="1" spans="1:8">
      <c r="A385" s="224" t="s">
        <v>388</v>
      </c>
      <c r="B385" s="224" t="s">
        <v>183</v>
      </c>
      <c r="C385" s="224" t="s">
        <v>168</v>
      </c>
      <c r="D385" s="225">
        <v>2040904</v>
      </c>
      <c r="E385" s="230" t="s">
        <v>434</v>
      </c>
      <c r="F385" s="227"/>
      <c r="G385" s="233"/>
      <c r="H385" s="229" t="e">
        <f t="shared" si="7"/>
        <v>#DIV/0!</v>
      </c>
    </row>
    <row r="386" ht="19.5" customHeight="1" spans="1:8">
      <c r="A386" s="224" t="s">
        <v>388</v>
      </c>
      <c r="B386" s="224" t="s">
        <v>183</v>
      </c>
      <c r="C386" s="224" t="s">
        <v>170</v>
      </c>
      <c r="D386" s="225">
        <v>2040905</v>
      </c>
      <c r="E386" s="230" t="s">
        <v>435</v>
      </c>
      <c r="F386" s="227"/>
      <c r="G386" s="233"/>
      <c r="H386" s="229" t="e">
        <f t="shared" si="7"/>
        <v>#DIV/0!</v>
      </c>
    </row>
    <row r="387" ht="19.5" customHeight="1" spans="1:8">
      <c r="A387" s="224" t="s">
        <v>388</v>
      </c>
      <c r="B387" s="224" t="s">
        <v>183</v>
      </c>
      <c r="C387" s="224" t="s">
        <v>185</v>
      </c>
      <c r="D387" s="225">
        <v>2040950</v>
      </c>
      <c r="E387" s="231" t="s">
        <v>157</v>
      </c>
      <c r="F387" s="227"/>
      <c r="G387" s="228"/>
      <c r="H387" s="229" t="e">
        <f t="shared" si="7"/>
        <v>#DIV/0!</v>
      </c>
    </row>
    <row r="388" ht="19.5" customHeight="1" spans="1:8">
      <c r="A388" s="224" t="s">
        <v>388</v>
      </c>
      <c r="B388" s="224" t="s">
        <v>183</v>
      </c>
      <c r="C388" s="224" t="s">
        <v>174</v>
      </c>
      <c r="D388" s="225">
        <v>2040999</v>
      </c>
      <c r="E388" s="231" t="s">
        <v>436</v>
      </c>
      <c r="F388" s="227"/>
      <c r="G388" s="233"/>
      <c r="H388" s="229" t="e">
        <f t="shared" si="7"/>
        <v>#DIV/0!</v>
      </c>
    </row>
    <row r="389" ht="19.5" customHeight="1" spans="1:8">
      <c r="A389" s="224" t="s">
        <v>388</v>
      </c>
      <c r="B389" s="224" t="s">
        <v>418</v>
      </c>
      <c r="C389" s="224"/>
      <c r="D389" s="225">
        <v>20410</v>
      </c>
      <c r="E389" s="231" t="s">
        <v>437</v>
      </c>
      <c r="F389" s="227"/>
      <c r="G389" s="233"/>
      <c r="H389" s="229" t="e">
        <f t="shared" si="7"/>
        <v>#DIV/0!</v>
      </c>
    </row>
    <row r="390" ht="19.5" customHeight="1" spans="1:8">
      <c r="A390" s="224" t="s">
        <v>388</v>
      </c>
      <c r="B390" s="224" t="s">
        <v>418</v>
      </c>
      <c r="C390" s="224" t="s">
        <v>163</v>
      </c>
      <c r="D390" s="225">
        <v>2041001</v>
      </c>
      <c r="E390" s="232" t="s">
        <v>139</v>
      </c>
      <c r="F390" s="227"/>
      <c r="G390" s="233"/>
      <c r="H390" s="229" t="e">
        <f t="shared" si="7"/>
        <v>#DIV/0!</v>
      </c>
    </row>
    <row r="391" ht="19.5" customHeight="1" spans="1:8">
      <c r="A391" s="224" t="s">
        <v>388</v>
      </c>
      <c r="B391" s="224" t="s">
        <v>418</v>
      </c>
      <c r="C391" s="224" t="s">
        <v>164</v>
      </c>
      <c r="D391" s="225">
        <v>2041002</v>
      </c>
      <c r="E391" s="230" t="s">
        <v>165</v>
      </c>
      <c r="F391" s="227"/>
      <c r="G391" s="228"/>
      <c r="H391" s="229" t="e">
        <f>G391/F391</f>
        <v>#DIV/0!</v>
      </c>
    </row>
    <row r="392" ht="19.5" customHeight="1" spans="1:8">
      <c r="A392" s="224" t="s">
        <v>388</v>
      </c>
      <c r="B392" s="224" t="s">
        <v>418</v>
      </c>
      <c r="C392" s="224" t="s">
        <v>205</v>
      </c>
      <c r="D392" s="225">
        <v>2041006</v>
      </c>
      <c r="E392" s="230" t="s">
        <v>210</v>
      </c>
      <c r="F392" s="227"/>
      <c r="G392" s="233"/>
      <c r="H392" s="229" t="e">
        <f>G392/F392</f>
        <v>#DIV/0!</v>
      </c>
    </row>
    <row r="393" ht="19.5" customHeight="1" spans="1:8">
      <c r="A393" s="224" t="s">
        <v>388</v>
      </c>
      <c r="B393" s="224" t="s">
        <v>418</v>
      </c>
      <c r="C393" s="224" t="s">
        <v>213</v>
      </c>
      <c r="D393" s="225">
        <v>2041007</v>
      </c>
      <c r="E393" s="230" t="s">
        <v>438</v>
      </c>
      <c r="F393" s="227"/>
      <c r="G393" s="233"/>
      <c r="H393" s="229" t="e">
        <f>G393/F393</f>
        <v>#DIV/0!</v>
      </c>
    </row>
    <row r="394" ht="19.5" customHeight="1" spans="1:8">
      <c r="A394" s="224" t="s">
        <v>388</v>
      </c>
      <c r="B394" s="224" t="s">
        <v>418</v>
      </c>
      <c r="C394" s="224" t="s">
        <v>174</v>
      </c>
      <c r="D394" s="225">
        <v>2041099</v>
      </c>
      <c r="E394" s="231" t="s">
        <v>439</v>
      </c>
      <c r="F394" s="227"/>
      <c r="G394" s="233"/>
      <c r="H394" s="229" t="e">
        <f>G394/F394</f>
        <v>#DIV/0!</v>
      </c>
    </row>
    <row r="395" ht="19.5" customHeight="1" spans="1:8">
      <c r="A395" s="224" t="s">
        <v>388</v>
      </c>
      <c r="B395" s="224" t="s">
        <v>174</v>
      </c>
      <c r="C395" s="224"/>
      <c r="D395" s="225">
        <v>20499</v>
      </c>
      <c r="E395" s="231" t="s">
        <v>440</v>
      </c>
      <c r="F395" s="227">
        <v>17</v>
      </c>
      <c r="G395" s="235"/>
      <c r="H395" s="229">
        <f>G395/F395</f>
        <v>0</v>
      </c>
    </row>
    <row r="396" ht="19.5" customHeight="1" spans="1:8">
      <c r="A396" s="224" t="s">
        <v>388</v>
      </c>
      <c r="B396" s="224" t="s">
        <v>174</v>
      </c>
      <c r="C396" s="224" t="s">
        <v>140</v>
      </c>
      <c r="D396" s="225">
        <v>2049902</v>
      </c>
      <c r="E396" s="231" t="s">
        <v>441</v>
      </c>
      <c r="F396" s="227"/>
      <c r="G396" s="235"/>
      <c r="H396" s="229"/>
    </row>
    <row r="397" ht="19.5" customHeight="1" spans="1:8">
      <c r="A397" s="224" t="s">
        <v>388</v>
      </c>
      <c r="B397" s="224" t="s">
        <v>174</v>
      </c>
      <c r="C397" s="224" t="s">
        <v>174</v>
      </c>
      <c r="D397" s="225">
        <v>2049999</v>
      </c>
      <c r="E397" s="231" t="s">
        <v>442</v>
      </c>
      <c r="F397" s="227">
        <v>17</v>
      </c>
      <c r="G397" s="235"/>
      <c r="H397" s="229">
        <f t="shared" ref="H397:H414" si="8">G397/F397</f>
        <v>0</v>
      </c>
    </row>
    <row r="398" ht="19.5" customHeight="1" spans="1:8">
      <c r="A398" s="224" t="s">
        <v>443</v>
      </c>
      <c r="B398" s="224"/>
      <c r="C398" s="224"/>
      <c r="D398" s="225">
        <v>205</v>
      </c>
      <c r="E398" s="230" t="s">
        <v>444</v>
      </c>
      <c r="F398" s="227">
        <v>69594</v>
      </c>
      <c r="G398" s="242">
        <v>68623.4975396</v>
      </c>
      <c r="H398" s="229">
        <f t="shared" si="8"/>
        <v>0.986054796959508</v>
      </c>
    </row>
    <row r="399" ht="19.5" customHeight="1" spans="1:8">
      <c r="A399" s="224" t="s">
        <v>443</v>
      </c>
      <c r="B399" s="224" t="s">
        <v>163</v>
      </c>
      <c r="C399" s="224"/>
      <c r="D399" s="225">
        <v>20501</v>
      </c>
      <c r="E399" s="230" t="s">
        <v>445</v>
      </c>
      <c r="F399" s="227">
        <v>1525</v>
      </c>
      <c r="G399" s="235">
        <v>1742.1755816</v>
      </c>
      <c r="H399" s="229">
        <f t="shared" si="8"/>
        <v>1.14241021744262</v>
      </c>
    </row>
    <row r="400" ht="19.5" customHeight="1" spans="1:8">
      <c r="A400" s="224" t="s">
        <v>443</v>
      </c>
      <c r="B400" s="224" t="s">
        <v>163</v>
      </c>
      <c r="C400" s="224" t="s">
        <v>163</v>
      </c>
      <c r="D400" s="225">
        <v>2050101</v>
      </c>
      <c r="E400" s="230" t="s">
        <v>139</v>
      </c>
      <c r="F400" s="227">
        <v>1373</v>
      </c>
      <c r="G400" s="235">
        <v>1742.1755816</v>
      </c>
      <c r="H400" s="229">
        <f t="shared" si="8"/>
        <v>1.26888243379461</v>
      </c>
    </row>
    <row r="401" ht="19.5" customHeight="1" spans="1:8">
      <c r="A401" s="224" t="s">
        <v>443</v>
      </c>
      <c r="B401" s="224" t="s">
        <v>163</v>
      </c>
      <c r="C401" s="224" t="s">
        <v>164</v>
      </c>
      <c r="D401" s="225">
        <v>2050102</v>
      </c>
      <c r="E401" s="230" t="s">
        <v>165</v>
      </c>
      <c r="F401" s="227">
        <v>152</v>
      </c>
      <c r="G401" s="235"/>
      <c r="H401" s="229">
        <f t="shared" si="8"/>
        <v>0</v>
      </c>
    </row>
    <row r="402" ht="19.5" customHeight="1" spans="1:8">
      <c r="A402" s="224" t="s">
        <v>443</v>
      </c>
      <c r="B402" s="224" t="s">
        <v>163</v>
      </c>
      <c r="C402" s="224" t="s">
        <v>166</v>
      </c>
      <c r="D402" s="225">
        <v>2050103</v>
      </c>
      <c r="E402" s="230" t="s">
        <v>143</v>
      </c>
      <c r="F402" s="227"/>
      <c r="G402" s="228"/>
      <c r="H402" s="229" t="e">
        <f t="shared" si="8"/>
        <v>#DIV/0!</v>
      </c>
    </row>
    <row r="403" ht="19.5" customHeight="1" spans="1:8">
      <c r="A403" s="224" t="s">
        <v>443</v>
      </c>
      <c r="B403" s="224" t="s">
        <v>163</v>
      </c>
      <c r="C403" s="224" t="s">
        <v>174</v>
      </c>
      <c r="D403" s="225">
        <v>2050199</v>
      </c>
      <c r="E403" s="231" t="s">
        <v>446</v>
      </c>
      <c r="F403" s="227"/>
      <c r="G403" s="233"/>
      <c r="H403" s="229" t="e">
        <f t="shared" si="8"/>
        <v>#DIV/0!</v>
      </c>
    </row>
    <row r="404" ht="19.5" customHeight="1" spans="1:8">
      <c r="A404" s="224" t="s">
        <v>443</v>
      </c>
      <c r="B404" s="224" t="s">
        <v>161</v>
      </c>
      <c r="C404" s="224"/>
      <c r="D404" s="225">
        <v>20502</v>
      </c>
      <c r="E404" s="231" t="s">
        <v>447</v>
      </c>
      <c r="F404" s="227">
        <v>54672</v>
      </c>
      <c r="G404" s="235">
        <v>61384.8351648</v>
      </c>
      <c r="H404" s="229">
        <f t="shared" si="8"/>
        <v>1.12278378630378</v>
      </c>
    </row>
    <row r="405" ht="19.5" customHeight="1" spans="1:8">
      <c r="A405" s="224" t="s">
        <v>443</v>
      </c>
      <c r="B405" s="224" t="s">
        <v>161</v>
      </c>
      <c r="C405" s="224" t="s">
        <v>163</v>
      </c>
      <c r="D405" s="225">
        <v>2050201</v>
      </c>
      <c r="E405" s="231" t="s">
        <v>448</v>
      </c>
      <c r="F405" s="227">
        <v>2033</v>
      </c>
      <c r="G405" s="233"/>
      <c r="H405" s="229">
        <f t="shared" si="8"/>
        <v>0</v>
      </c>
    </row>
    <row r="406" ht="19.5" customHeight="1" spans="1:8">
      <c r="A406" s="224" t="s">
        <v>443</v>
      </c>
      <c r="B406" s="224" t="s">
        <v>161</v>
      </c>
      <c r="C406" s="224" t="s">
        <v>164</v>
      </c>
      <c r="D406" s="225">
        <v>2050202</v>
      </c>
      <c r="E406" s="232" t="s">
        <v>449</v>
      </c>
      <c r="F406" s="227">
        <v>15614</v>
      </c>
      <c r="G406" s="233"/>
      <c r="H406" s="229">
        <f t="shared" si="8"/>
        <v>0</v>
      </c>
    </row>
    <row r="407" ht="19.5" customHeight="1" spans="1:8">
      <c r="A407" s="224" t="s">
        <v>443</v>
      </c>
      <c r="B407" s="224" t="s">
        <v>161</v>
      </c>
      <c r="C407" s="224" t="s">
        <v>166</v>
      </c>
      <c r="D407" s="225">
        <v>2050203</v>
      </c>
      <c r="E407" s="230" t="s">
        <v>450</v>
      </c>
      <c r="F407" s="227">
        <v>14480</v>
      </c>
      <c r="G407" s="235">
        <v>35820.5985392</v>
      </c>
      <c r="H407" s="229">
        <f t="shared" si="8"/>
        <v>2.47379824165746</v>
      </c>
    </row>
    <row r="408" ht="19.5" customHeight="1" spans="1:8">
      <c r="A408" s="224" t="s">
        <v>443</v>
      </c>
      <c r="B408" s="224" t="s">
        <v>161</v>
      </c>
      <c r="C408" s="224" t="s">
        <v>168</v>
      </c>
      <c r="D408" s="225">
        <v>2050204</v>
      </c>
      <c r="E408" s="230" t="s">
        <v>451</v>
      </c>
      <c r="F408" s="227">
        <v>8116</v>
      </c>
      <c r="G408" s="235">
        <v>7716.9856256</v>
      </c>
      <c r="H408" s="229">
        <f t="shared" si="8"/>
        <v>0.950836080039428</v>
      </c>
    </row>
    <row r="409" ht="19.5" customHeight="1" spans="1:8">
      <c r="A409" s="224" t="s">
        <v>443</v>
      </c>
      <c r="B409" s="224" t="s">
        <v>161</v>
      </c>
      <c r="C409" s="224" t="s">
        <v>170</v>
      </c>
      <c r="D409" s="225">
        <v>2050205</v>
      </c>
      <c r="E409" s="230" t="s">
        <v>452</v>
      </c>
      <c r="F409" s="227">
        <v>4</v>
      </c>
      <c r="G409" s="233"/>
      <c r="H409" s="229">
        <f t="shared" si="8"/>
        <v>0</v>
      </c>
    </row>
    <row r="410" ht="19.5" customHeight="1" spans="1:8">
      <c r="A410" s="224" t="s">
        <v>443</v>
      </c>
      <c r="B410" s="224" t="s">
        <v>161</v>
      </c>
      <c r="C410" s="224" t="s">
        <v>174</v>
      </c>
      <c r="D410" s="225">
        <v>2050299</v>
      </c>
      <c r="E410" s="230" t="s">
        <v>453</v>
      </c>
      <c r="F410" s="227">
        <v>14425</v>
      </c>
      <c r="G410" s="228">
        <v>17847.251</v>
      </c>
      <c r="H410" s="229">
        <f t="shared" si="8"/>
        <v>1.23724443674177</v>
      </c>
    </row>
    <row r="411" ht="19.5" customHeight="1" spans="1:8">
      <c r="A411" s="224" t="s">
        <v>443</v>
      </c>
      <c r="B411" s="224" t="s">
        <v>176</v>
      </c>
      <c r="C411" s="224"/>
      <c r="D411" s="225">
        <v>20503</v>
      </c>
      <c r="E411" s="230" t="s">
        <v>454</v>
      </c>
      <c r="F411" s="227">
        <v>3171</v>
      </c>
      <c r="G411" s="235">
        <v>3318.888448</v>
      </c>
      <c r="H411" s="229">
        <f t="shared" si="8"/>
        <v>1.04663779501734</v>
      </c>
    </row>
    <row r="412" ht="19.5" customHeight="1" spans="1:8">
      <c r="A412" s="224" t="s">
        <v>443</v>
      </c>
      <c r="B412" s="224" t="s">
        <v>176</v>
      </c>
      <c r="C412" s="224" t="s">
        <v>163</v>
      </c>
      <c r="D412" s="225">
        <v>2050301</v>
      </c>
      <c r="E412" s="230" t="s">
        <v>455</v>
      </c>
      <c r="F412" s="227"/>
      <c r="G412" s="233"/>
      <c r="H412" s="229" t="e">
        <f t="shared" si="8"/>
        <v>#DIV/0!</v>
      </c>
    </row>
    <row r="413" ht="19.5" customHeight="1" spans="1:8">
      <c r="A413" s="224" t="s">
        <v>443</v>
      </c>
      <c r="B413" s="224" t="s">
        <v>176</v>
      </c>
      <c r="C413" s="224" t="s">
        <v>164</v>
      </c>
      <c r="D413" s="225">
        <v>2050302</v>
      </c>
      <c r="E413" s="231" t="s">
        <v>456</v>
      </c>
      <c r="F413" s="227">
        <v>3171</v>
      </c>
      <c r="G413" s="235">
        <v>3318.888448</v>
      </c>
      <c r="H413" s="229">
        <f t="shared" si="8"/>
        <v>1.04663779501734</v>
      </c>
    </row>
    <row r="414" ht="19.5" customHeight="1" spans="1:8">
      <c r="A414" s="224" t="s">
        <v>443</v>
      </c>
      <c r="B414" s="224" t="s">
        <v>176</v>
      </c>
      <c r="C414" s="224" t="s">
        <v>166</v>
      </c>
      <c r="D414" s="225">
        <v>2050303</v>
      </c>
      <c r="E414" s="230" t="s">
        <v>457</v>
      </c>
      <c r="F414" s="227"/>
      <c r="G414" s="228"/>
      <c r="H414" s="229" t="e">
        <f t="shared" si="8"/>
        <v>#DIV/0!</v>
      </c>
    </row>
    <row r="415" ht="19.5" customHeight="1" spans="1:8">
      <c r="A415" s="224" t="s">
        <v>443</v>
      </c>
      <c r="B415" s="224" t="s">
        <v>176</v>
      </c>
      <c r="C415" s="224" t="s">
        <v>197</v>
      </c>
      <c r="D415" s="225">
        <v>2050305</v>
      </c>
      <c r="E415" s="230" t="s">
        <v>458</v>
      </c>
      <c r="F415" s="227"/>
      <c r="G415" s="233"/>
      <c r="H415" s="229" t="e">
        <f t="shared" ref="H415:H471" si="9">G415/F415</f>
        <v>#DIV/0!</v>
      </c>
    </row>
    <row r="416" ht="19.5" customHeight="1" spans="1:8">
      <c r="A416" s="224" t="s">
        <v>443</v>
      </c>
      <c r="B416" s="224" t="s">
        <v>176</v>
      </c>
      <c r="C416" s="224" t="s">
        <v>174</v>
      </c>
      <c r="D416" s="225">
        <v>2050399</v>
      </c>
      <c r="E416" s="232" t="s">
        <v>459</v>
      </c>
      <c r="F416" s="227"/>
      <c r="G416" s="233"/>
      <c r="H416" s="229" t="e">
        <f t="shared" si="9"/>
        <v>#DIV/0!</v>
      </c>
    </row>
    <row r="417" ht="19.5" customHeight="1" spans="1:8">
      <c r="A417" s="224" t="s">
        <v>443</v>
      </c>
      <c r="B417" s="224" t="s">
        <v>187</v>
      </c>
      <c r="C417" s="224"/>
      <c r="D417" s="225">
        <v>20504</v>
      </c>
      <c r="E417" s="230" t="s">
        <v>460</v>
      </c>
      <c r="F417" s="227"/>
      <c r="G417" s="233"/>
      <c r="H417" s="229" t="e">
        <f t="shared" si="9"/>
        <v>#DIV/0!</v>
      </c>
    </row>
    <row r="418" ht="19.5" customHeight="1" spans="1:8">
      <c r="A418" s="224" t="s">
        <v>443</v>
      </c>
      <c r="B418" s="224" t="s">
        <v>187</v>
      </c>
      <c r="C418" s="224" t="s">
        <v>163</v>
      </c>
      <c r="D418" s="225">
        <v>2050401</v>
      </c>
      <c r="E418" s="230" t="s">
        <v>461</v>
      </c>
      <c r="F418" s="227"/>
      <c r="G418" s="233"/>
      <c r="H418" s="229" t="e">
        <f t="shared" si="9"/>
        <v>#DIV/0!</v>
      </c>
    </row>
    <row r="419" ht="19.5" customHeight="1" spans="1:8">
      <c r="A419" s="224" t="s">
        <v>443</v>
      </c>
      <c r="B419" s="224" t="s">
        <v>187</v>
      </c>
      <c r="C419" s="224" t="s">
        <v>164</v>
      </c>
      <c r="D419" s="225">
        <v>2050402</v>
      </c>
      <c r="E419" s="230" t="s">
        <v>462</v>
      </c>
      <c r="F419" s="227"/>
      <c r="G419" s="233"/>
      <c r="H419" s="229" t="e">
        <f t="shared" si="9"/>
        <v>#DIV/0!</v>
      </c>
    </row>
    <row r="420" ht="19.5" customHeight="1" spans="1:8">
      <c r="A420" s="224" t="s">
        <v>443</v>
      </c>
      <c r="B420" s="224" t="s">
        <v>187</v>
      </c>
      <c r="C420" s="224" t="s">
        <v>166</v>
      </c>
      <c r="D420" s="225">
        <v>2050403</v>
      </c>
      <c r="E420" s="231" t="s">
        <v>463</v>
      </c>
      <c r="F420" s="227"/>
      <c r="G420" s="233"/>
      <c r="H420" s="229" t="e">
        <f t="shared" si="9"/>
        <v>#DIV/0!</v>
      </c>
    </row>
    <row r="421" ht="19.5" customHeight="1" spans="1:8">
      <c r="A421" s="224" t="s">
        <v>443</v>
      </c>
      <c r="B421" s="224" t="s">
        <v>187</v>
      </c>
      <c r="C421" s="224" t="s">
        <v>168</v>
      </c>
      <c r="D421" s="225">
        <v>2050404</v>
      </c>
      <c r="E421" s="231" t="s">
        <v>464</v>
      </c>
      <c r="F421" s="227"/>
      <c r="G421" s="233"/>
      <c r="H421" s="229" t="e">
        <f t="shared" si="9"/>
        <v>#DIV/0!</v>
      </c>
    </row>
    <row r="422" ht="19.5" customHeight="1" spans="1:8">
      <c r="A422" s="224" t="s">
        <v>443</v>
      </c>
      <c r="B422" s="224" t="s">
        <v>187</v>
      </c>
      <c r="C422" s="224" t="s">
        <v>174</v>
      </c>
      <c r="D422" s="225">
        <v>2050499</v>
      </c>
      <c r="E422" s="231" t="s">
        <v>465</v>
      </c>
      <c r="F422" s="227"/>
      <c r="G422" s="228"/>
      <c r="H422" s="229" t="e">
        <f t="shared" si="9"/>
        <v>#DIV/0!</v>
      </c>
    </row>
    <row r="423" ht="19.5" customHeight="1" spans="1:8">
      <c r="A423" s="224" t="s">
        <v>443</v>
      </c>
      <c r="B423" s="224" t="s">
        <v>197</v>
      </c>
      <c r="C423" s="224"/>
      <c r="D423" s="225">
        <v>20505</v>
      </c>
      <c r="E423" s="230" t="s">
        <v>466</v>
      </c>
      <c r="F423" s="227"/>
      <c r="G423" s="233"/>
      <c r="H423" s="229" t="e">
        <f t="shared" si="9"/>
        <v>#DIV/0!</v>
      </c>
    </row>
    <row r="424" ht="19.5" customHeight="1" spans="1:8">
      <c r="A424" s="224" t="s">
        <v>443</v>
      </c>
      <c r="B424" s="224" t="s">
        <v>197</v>
      </c>
      <c r="C424" s="224" t="s">
        <v>163</v>
      </c>
      <c r="D424" s="225">
        <v>2050501</v>
      </c>
      <c r="E424" s="230" t="s">
        <v>467</v>
      </c>
      <c r="F424" s="227"/>
      <c r="G424" s="233"/>
      <c r="H424" s="229" t="e">
        <f t="shared" si="9"/>
        <v>#DIV/0!</v>
      </c>
    </row>
    <row r="425" ht="19.5" customHeight="1" spans="1:8">
      <c r="A425" s="224" t="s">
        <v>443</v>
      </c>
      <c r="B425" s="224" t="s">
        <v>197</v>
      </c>
      <c r="C425" s="224" t="s">
        <v>161</v>
      </c>
      <c r="D425" s="225">
        <v>2050502</v>
      </c>
      <c r="E425" s="230" t="s">
        <v>468</v>
      </c>
      <c r="F425" s="227"/>
      <c r="G425" s="233"/>
      <c r="H425" s="229" t="e">
        <f t="shared" si="9"/>
        <v>#DIV/0!</v>
      </c>
    </row>
    <row r="426" ht="19.5" customHeight="1" spans="1:8">
      <c r="A426" s="224" t="s">
        <v>443</v>
      </c>
      <c r="B426" s="224" t="s">
        <v>197</v>
      </c>
      <c r="C426" s="224" t="s">
        <v>174</v>
      </c>
      <c r="D426" s="225">
        <v>2050599</v>
      </c>
      <c r="E426" s="231" t="s">
        <v>469</v>
      </c>
      <c r="F426" s="227"/>
      <c r="G426" s="233"/>
      <c r="H426" s="229" t="e">
        <f t="shared" si="9"/>
        <v>#DIV/0!</v>
      </c>
    </row>
    <row r="427" ht="19.5" customHeight="1" spans="1:8">
      <c r="A427" s="224" t="s">
        <v>443</v>
      </c>
      <c r="B427" s="224" t="s">
        <v>205</v>
      </c>
      <c r="C427" s="224"/>
      <c r="D427" s="225">
        <v>20506</v>
      </c>
      <c r="E427" s="231" t="s">
        <v>470</v>
      </c>
      <c r="F427" s="227"/>
      <c r="G427" s="233"/>
      <c r="H427" s="229" t="e">
        <f t="shared" si="9"/>
        <v>#DIV/0!</v>
      </c>
    </row>
    <row r="428" ht="19.5" customHeight="1" spans="1:8">
      <c r="A428" s="224" t="s">
        <v>443</v>
      </c>
      <c r="B428" s="224" t="s">
        <v>205</v>
      </c>
      <c r="C428" s="224" t="s">
        <v>163</v>
      </c>
      <c r="D428" s="225">
        <v>2050601</v>
      </c>
      <c r="E428" s="231" t="s">
        <v>471</v>
      </c>
      <c r="F428" s="227"/>
      <c r="G428" s="228"/>
      <c r="H428" s="229" t="e">
        <f t="shared" si="9"/>
        <v>#DIV/0!</v>
      </c>
    </row>
    <row r="429" ht="19.5" customHeight="1" spans="1:8">
      <c r="A429" s="224" t="s">
        <v>443</v>
      </c>
      <c r="B429" s="224" t="s">
        <v>205</v>
      </c>
      <c r="C429" s="224" t="s">
        <v>161</v>
      </c>
      <c r="D429" s="225">
        <v>2050602</v>
      </c>
      <c r="E429" s="232" t="s">
        <v>472</v>
      </c>
      <c r="F429" s="227"/>
      <c r="G429" s="233"/>
      <c r="H429" s="229" t="e">
        <f t="shared" si="9"/>
        <v>#DIV/0!</v>
      </c>
    </row>
    <row r="430" ht="19.5" customHeight="1" spans="1:8">
      <c r="A430" s="224" t="s">
        <v>443</v>
      </c>
      <c r="B430" s="224" t="s">
        <v>205</v>
      </c>
      <c r="C430" s="224" t="s">
        <v>174</v>
      </c>
      <c r="D430" s="225">
        <v>2050699</v>
      </c>
      <c r="E430" s="230" t="s">
        <v>473</v>
      </c>
      <c r="F430" s="227"/>
      <c r="G430" s="233"/>
      <c r="H430" s="229" t="e">
        <f t="shared" si="9"/>
        <v>#DIV/0!</v>
      </c>
    </row>
    <row r="431" ht="19.5" customHeight="1" spans="1:8">
      <c r="A431" s="224" t="s">
        <v>443</v>
      </c>
      <c r="B431" s="224" t="s">
        <v>213</v>
      </c>
      <c r="C431" s="224"/>
      <c r="D431" s="225">
        <v>20507</v>
      </c>
      <c r="E431" s="230" t="s">
        <v>474</v>
      </c>
      <c r="F431" s="227">
        <v>13</v>
      </c>
      <c r="G431" s="233"/>
      <c r="H431" s="229">
        <f t="shared" si="9"/>
        <v>0</v>
      </c>
    </row>
    <row r="432" ht="19.5" customHeight="1" spans="1:8">
      <c r="A432" s="224" t="s">
        <v>443</v>
      </c>
      <c r="B432" s="224" t="s">
        <v>213</v>
      </c>
      <c r="C432" s="224" t="s">
        <v>163</v>
      </c>
      <c r="D432" s="225">
        <v>2050701</v>
      </c>
      <c r="E432" s="230" t="s">
        <v>475</v>
      </c>
      <c r="F432" s="227">
        <v>13</v>
      </c>
      <c r="G432" s="233"/>
      <c r="H432" s="229">
        <f t="shared" si="9"/>
        <v>0</v>
      </c>
    </row>
    <row r="433" ht="19.5" customHeight="1" spans="1:8">
      <c r="A433" s="224" t="s">
        <v>443</v>
      </c>
      <c r="B433" s="224" t="s">
        <v>213</v>
      </c>
      <c r="C433" s="224" t="s">
        <v>161</v>
      </c>
      <c r="D433" s="225">
        <v>2050702</v>
      </c>
      <c r="E433" s="231" t="s">
        <v>476</v>
      </c>
      <c r="F433" s="227"/>
      <c r="G433" s="233"/>
      <c r="H433" s="229" t="e">
        <f t="shared" si="9"/>
        <v>#DIV/0!</v>
      </c>
    </row>
    <row r="434" ht="19.5" customHeight="1" spans="1:8">
      <c r="A434" s="224" t="s">
        <v>443</v>
      </c>
      <c r="B434" s="224" t="s">
        <v>213</v>
      </c>
      <c r="C434" s="224" t="s">
        <v>174</v>
      </c>
      <c r="D434" s="225">
        <v>2050799</v>
      </c>
      <c r="E434" s="231" t="s">
        <v>477</v>
      </c>
      <c r="F434" s="227"/>
      <c r="G434" s="228"/>
      <c r="H434" s="229" t="e">
        <f t="shared" si="9"/>
        <v>#DIV/0!</v>
      </c>
    </row>
    <row r="435" ht="19.5" customHeight="1" spans="1:8">
      <c r="A435" s="224" t="s">
        <v>443</v>
      </c>
      <c r="B435" s="224" t="s">
        <v>181</v>
      </c>
      <c r="C435" s="224"/>
      <c r="D435" s="225">
        <v>20508</v>
      </c>
      <c r="E435" s="231" t="s">
        <v>478</v>
      </c>
      <c r="F435" s="227">
        <v>660</v>
      </c>
      <c r="G435" s="235">
        <v>605.2283452</v>
      </c>
      <c r="H435" s="229">
        <f t="shared" si="9"/>
        <v>0.917012644242424</v>
      </c>
    </row>
    <row r="436" ht="19.5" customHeight="1" spans="1:8">
      <c r="A436" s="224" t="s">
        <v>443</v>
      </c>
      <c r="B436" s="224" t="s">
        <v>181</v>
      </c>
      <c r="C436" s="224" t="s">
        <v>163</v>
      </c>
      <c r="D436" s="225">
        <v>2050801</v>
      </c>
      <c r="E436" s="230" t="s">
        <v>479</v>
      </c>
      <c r="F436" s="227">
        <v>384</v>
      </c>
      <c r="G436" s="235">
        <v>384.6485356</v>
      </c>
      <c r="H436" s="229">
        <f t="shared" si="9"/>
        <v>1.00168889479167</v>
      </c>
    </row>
    <row r="437" ht="19.5" customHeight="1" spans="1:8">
      <c r="A437" s="224" t="s">
        <v>443</v>
      </c>
      <c r="B437" s="224" t="s">
        <v>181</v>
      </c>
      <c r="C437" s="224" t="s">
        <v>164</v>
      </c>
      <c r="D437" s="225">
        <v>2050802</v>
      </c>
      <c r="E437" s="230" t="s">
        <v>480</v>
      </c>
      <c r="F437" s="227">
        <v>276</v>
      </c>
      <c r="G437" s="235">
        <v>220.5798096</v>
      </c>
      <c r="H437" s="229">
        <f t="shared" si="9"/>
        <v>0.799202208695652</v>
      </c>
    </row>
    <row r="438" ht="19.5" customHeight="1" spans="1:8">
      <c r="A438" s="224" t="s">
        <v>443</v>
      </c>
      <c r="B438" s="224" t="s">
        <v>181</v>
      </c>
      <c r="C438" s="224" t="s">
        <v>166</v>
      </c>
      <c r="D438" s="225">
        <v>2050803</v>
      </c>
      <c r="E438" s="230" t="s">
        <v>481</v>
      </c>
      <c r="F438" s="227"/>
      <c r="G438" s="233"/>
      <c r="H438" s="229" t="e">
        <f t="shared" si="9"/>
        <v>#DIV/0!</v>
      </c>
    </row>
    <row r="439" ht="19.5" customHeight="1" spans="1:8">
      <c r="A439" s="224" t="s">
        <v>443</v>
      </c>
      <c r="B439" s="224" t="s">
        <v>181</v>
      </c>
      <c r="C439" s="224" t="s">
        <v>168</v>
      </c>
      <c r="D439" s="225">
        <v>2050804</v>
      </c>
      <c r="E439" s="231" t="s">
        <v>482</v>
      </c>
      <c r="F439" s="227"/>
      <c r="G439" s="228"/>
      <c r="H439" s="229" t="e">
        <f t="shared" si="9"/>
        <v>#DIV/0!</v>
      </c>
    </row>
    <row r="440" ht="19.5" customHeight="1" spans="1:8">
      <c r="A440" s="224" t="s">
        <v>443</v>
      </c>
      <c r="B440" s="224" t="s">
        <v>181</v>
      </c>
      <c r="C440" s="224" t="s">
        <v>174</v>
      </c>
      <c r="D440" s="225">
        <v>2050899</v>
      </c>
      <c r="E440" s="231" t="s">
        <v>483</v>
      </c>
      <c r="F440" s="227"/>
      <c r="G440" s="233"/>
      <c r="H440" s="229" t="e">
        <f t="shared" si="9"/>
        <v>#DIV/0!</v>
      </c>
    </row>
    <row r="441" ht="19.5" customHeight="1" spans="1:8">
      <c r="A441" s="224" t="s">
        <v>443</v>
      </c>
      <c r="B441" s="224" t="s">
        <v>183</v>
      </c>
      <c r="C441" s="224"/>
      <c r="D441" s="225">
        <v>20509</v>
      </c>
      <c r="E441" s="231" t="s">
        <v>484</v>
      </c>
      <c r="F441" s="227">
        <v>1310</v>
      </c>
      <c r="G441" s="235">
        <v>1362.88</v>
      </c>
      <c r="H441" s="229">
        <f t="shared" si="9"/>
        <v>1.04036641221374</v>
      </c>
    </row>
    <row r="442" ht="19.5" customHeight="1" spans="1:8">
      <c r="A442" s="224" t="s">
        <v>443</v>
      </c>
      <c r="B442" s="224" t="s">
        <v>183</v>
      </c>
      <c r="C442" s="224" t="s">
        <v>163</v>
      </c>
      <c r="D442" s="225">
        <v>2050901</v>
      </c>
      <c r="E442" s="231" t="s">
        <v>485</v>
      </c>
      <c r="F442" s="227"/>
      <c r="G442" s="233"/>
      <c r="H442" s="229" t="e">
        <f t="shared" si="9"/>
        <v>#DIV/0!</v>
      </c>
    </row>
    <row r="443" ht="19.5" customHeight="1" spans="1:8">
      <c r="A443" s="224" t="s">
        <v>443</v>
      </c>
      <c r="B443" s="224" t="s">
        <v>183</v>
      </c>
      <c r="C443" s="224" t="s">
        <v>164</v>
      </c>
      <c r="D443" s="225">
        <v>2050902</v>
      </c>
      <c r="E443" s="231" t="s">
        <v>486</v>
      </c>
      <c r="F443" s="227"/>
      <c r="G443" s="233"/>
      <c r="H443" s="229" t="e">
        <f t="shared" si="9"/>
        <v>#DIV/0!</v>
      </c>
    </row>
    <row r="444" ht="19.5" customHeight="1" spans="1:8">
      <c r="A444" s="224" t="s">
        <v>443</v>
      </c>
      <c r="B444" s="224" t="s">
        <v>183</v>
      </c>
      <c r="C444" s="224" t="s">
        <v>166</v>
      </c>
      <c r="D444" s="225">
        <v>2050903</v>
      </c>
      <c r="E444" s="230" t="s">
        <v>487</v>
      </c>
      <c r="F444" s="227"/>
      <c r="G444" s="228"/>
      <c r="H444" s="229" t="e">
        <f t="shared" si="9"/>
        <v>#DIV/0!</v>
      </c>
    </row>
    <row r="445" ht="19.5" customHeight="1" spans="1:8">
      <c r="A445" s="224" t="s">
        <v>443</v>
      </c>
      <c r="B445" s="224" t="s">
        <v>183</v>
      </c>
      <c r="C445" s="224" t="s">
        <v>168</v>
      </c>
      <c r="D445" s="225">
        <v>2050904</v>
      </c>
      <c r="E445" s="230" t="s">
        <v>488</v>
      </c>
      <c r="F445" s="227"/>
      <c r="G445" s="233"/>
      <c r="H445" s="229" t="e">
        <f t="shared" si="9"/>
        <v>#DIV/0!</v>
      </c>
    </row>
    <row r="446" ht="19.5" customHeight="1" spans="1:8">
      <c r="A446" s="224" t="s">
        <v>443</v>
      </c>
      <c r="B446" s="224" t="s">
        <v>183</v>
      </c>
      <c r="C446" s="224" t="s">
        <v>170</v>
      </c>
      <c r="D446" s="225">
        <v>2050905</v>
      </c>
      <c r="E446" s="231" t="s">
        <v>489</v>
      </c>
      <c r="F446" s="227"/>
      <c r="G446" s="233"/>
      <c r="H446" s="229" t="e">
        <f t="shared" si="9"/>
        <v>#DIV/0!</v>
      </c>
    </row>
    <row r="447" ht="19.5" customHeight="1" spans="1:8">
      <c r="A447" s="224" t="s">
        <v>443</v>
      </c>
      <c r="B447" s="224" t="s">
        <v>183</v>
      </c>
      <c r="C447" s="224" t="s">
        <v>174</v>
      </c>
      <c r="D447" s="225">
        <v>2050999</v>
      </c>
      <c r="E447" s="231" t="s">
        <v>490</v>
      </c>
      <c r="F447" s="227">
        <v>1310</v>
      </c>
      <c r="G447" s="233">
        <v>1362.88</v>
      </c>
      <c r="H447" s="229">
        <f t="shared" si="9"/>
        <v>1.04036641221374</v>
      </c>
    </row>
    <row r="448" ht="19.5" customHeight="1" spans="1:8">
      <c r="A448" s="224" t="s">
        <v>443</v>
      </c>
      <c r="B448" s="224" t="s">
        <v>174</v>
      </c>
      <c r="C448" s="224"/>
      <c r="D448" s="225">
        <v>20599</v>
      </c>
      <c r="E448" s="231" t="s">
        <v>491</v>
      </c>
      <c r="F448" s="227">
        <v>8243</v>
      </c>
      <c r="G448" s="235">
        <v>209.49</v>
      </c>
      <c r="H448" s="229">
        <f t="shared" si="9"/>
        <v>0.0254142909135024</v>
      </c>
    </row>
    <row r="449" ht="19.5" customHeight="1" spans="1:8">
      <c r="A449" s="224" t="s">
        <v>443</v>
      </c>
      <c r="B449" s="224" t="s">
        <v>174</v>
      </c>
      <c r="C449" s="224" t="s">
        <v>174</v>
      </c>
      <c r="D449" s="225">
        <v>2059999</v>
      </c>
      <c r="E449" s="230" t="s">
        <v>492</v>
      </c>
      <c r="F449" s="227">
        <v>8243</v>
      </c>
      <c r="G449" s="235">
        <v>209.49</v>
      </c>
      <c r="H449" s="229">
        <f t="shared" si="9"/>
        <v>0.0254142909135024</v>
      </c>
    </row>
    <row r="450" ht="19.5" customHeight="1" spans="1:8">
      <c r="A450" s="224" t="s">
        <v>493</v>
      </c>
      <c r="B450" s="224"/>
      <c r="C450" s="224"/>
      <c r="D450" s="225">
        <v>206</v>
      </c>
      <c r="E450" s="230" t="s">
        <v>494</v>
      </c>
      <c r="F450" s="227">
        <v>16109</v>
      </c>
      <c r="G450" s="242">
        <v>660.939064</v>
      </c>
      <c r="H450" s="229">
        <f t="shared" si="9"/>
        <v>0.0410291802098206</v>
      </c>
    </row>
    <row r="451" ht="19.5" customHeight="1" spans="1:8">
      <c r="A451" s="224" t="s">
        <v>493</v>
      </c>
      <c r="B451" s="224" t="s">
        <v>163</v>
      </c>
      <c r="C451" s="224"/>
      <c r="D451" s="225">
        <v>20601</v>
      </c>
      <c r="E451" s="230" t="s">
        <v>495</v>
      </c>
      <c r="F451" s="227">
        <v>44</v>
      </c>
      <c r="G451" s="235">
        <v>328.870784</v>
      </c>
      <c r="H451" s="229">
        <f t="shared" si="9"/>
        <v>7.474336</v>
      </c>
    </row>
    <row r="452" ht="19.5" customHeight="1" spans="1:8">
      <c r="A452" s="224" t="s">
        <v>493</v>
      </c>
      <c r="B452" s="224" t="s">
        <v>163</v>
      </c>
      <c r="C452" s="224" t="s">
        <v>163</v>
      </c>
      <c r="D452" s="225">
        <v>2060101</v>
      </c>
      <c r="E452" s="231" t="s">
        <v>139</v>
      </c>
      <c r="F452" s="227"/>
      <c r="G452" s="235">
        <v>328.870784</v>
      </c>
      <c r="H452" s="229" t="e">
        <f t="shared" si="9"/>
        <v>#DIV/0!</v>
      </c>
    </row>
    <row r="453" ht="19.5" customHeight="1" spans="1:8">
      <c r="A453" s="224" t="s">
        <v>493</v>
      </c>
      <c r="B453" s="224" t="s">
        <v>163</v>
      </c>
      <c r="C453" s="224" t="s">
        <v>164</v>
      </c>
      <c r="D453" s="225">
        <v>2060102</v>
      </c>
      <c r="E453" s="231" t="s">
        <v>165</v>
      </c>
      <c r="F453" s="227"/>
      <c r="G453" s="235"/>
      <c r="H453" s="229" t="e">
        <f t="shared" si="9"/>
        <v>#DIV/0!</v>
      </c>
    </row>
    <row r="454" ht="19.5" customHeight="1" spans="1:8">
      <c r="A454" s="224" t="s">
        <v>493</v>
      </c>
      <c r="B454" s="224" t="s">
        <v>163</v>
      </c>
      <c r="C454" s="224" t="s">
        <v>166</v>
      </c>
      <c r="D454" s="225">
        <v>2060103</v>
      </c>
      <c r="E454" s="231" t="s">
        <v>143</v>
      </c>
      <c r="F454" s="227"/>
      <c r="G454" s="233"/>
      <c r="H454" s="229" t="e">
        <f t="shared" si="9"/>
        <v>#DIV/0!</v>
      </c>
    </row>
    <row r="455" ht="19.5" customHeight="1" spans="1:8">
      <c r="A455" s="224" t="s">
        <v>493</v>
      </c>
      <c r="B455" s="224" t="s">
        <v>163</v>
      </c>
      <c r="C455" s="224" t="s">
        <v>174</v>
      </c>
      <c r="D455" s="225">
        <v>2060199</v>
      </c>
      <c r="E455" s="232" t="s">
        <v>496</v>
      </c>
      <c r="F455" s="227">
        <v>44</v>
      </c>
      <c r="G455" s="228"/>
      <c r="H455" s="229">
        <f t="shared" si="9"/>
        <v>0</v>
      </c>
    </row>
    <row r="456" ht="19.5" customHeight="1" spans="1:8">
      <c r="A456" s="224" t="s">
        <v>493</v>
      </c>
      <c r="B456" s="224" t="s">
        <v>161</v>
      </c>
      <c r="C456" s="224"/>
      <c r="D456" s="225">
        <v>20602</v>
      </c>
      <c r="E456" s="231" t="s">
        <v>497</v>
      </c>
      <c r="F456" s="227"/>
      <c r="G456" s="233"/>
      <c r="H456" s="229" t="e">
        <f t="shared" si="9"/>
        <v>#DIV/0!</v>
      </c>
    </row>
    <row r="457" ht="19.5" customHeight="1" spans="1:8">
      <c r="A457" s="224" t="s">
        <v>493</v>
      </c>
      <c r="B457" s="224" t="s">
        <v>161</v>
      </c>
      <c r="C457" s="224" t="s">
        <v>163</v>
      </c>
      <c r="D457" s="225">
        <v>2060201</v>
      </c>
      <c r="E457" s="231" t="s">
        <v>498</v>
      </c>
      <c r="F457" s="227"/>
      <c r="G457" s="233"/>
      <c r="H457" s="229" t="e">
        <f t="shared" si="9"/>
        <v>#DIV/0!</v>
      </c>
    </row>
    <row r="458" ht="19.5" customHeight="1" spans="1:8">
      <c r="A458" s="224" t="s">
        <v>493</v>
      </c>
      <c r="B458" s="224" t="s">
        <v>161</v>
      </c>
      <c r="C458" s="224" t="s">
        <v>176</v>
      </c>
      <c r="D458" s="225">
        <v>2060203</v>
      </c>
      <c r="E458" s="230" t="s">
        <v>499</v>
      </c>
      <c r="F458" s="227"/>
      <c r="G458" s="233"/>
      <c r="H458" s="229" t="e">
        <f t="shared" si="9"/>
        <v>#DIV/0!</v>
      </c>
    </row>
    <row r="459" ht="19.5" customHeight="1" spans="1:8">
      <c r="A459" s="224" t="s">
        <v>493</v>
      </c>
      <c r="B459" s="224" t="s">
        <v>161</v>
      </c>
      <c r="C459" s="224" t="s">
        <v>168</v>
      </c>
      <c r="D459" s="225">
        <v>2060204</v>
      </c>
      <c r="E459" s="231" t="s">
        <v>500</v>
      </c>
      <c r="F459" s="227"/>
      <c r="G459" s="233"/>
      <c r="H459" s="229" t="e">
        <f t="shared" si="9"/>
        <v>#DIV/0!</v>
      </c>
    </row>
    <row r="460" ht="19.5" customHeight="1" spans="1:8">
      <c r="A460" s="224" t="s">
        <v>493</v>
      </c>
      <c r="B460" s="224" t="s">
        <v>161</v>
      </c>
      <c r="C460" s="224" t="s">
        <v>170</v>
      </c>
      <c r="D460" s="225">
        <v>2060205</v>
      </c>
      <c r="E460" s="231" t="s">
        <v>501</v>
      </c>
      <c r="F460" s="227"/>
      <c r="G460" s="233"/>
      <c r="H460" s="229" t="e">
        <f t="shared" si="9"/>
        <v>#DIV/0!</v>
      </c>
    </row>
    <row r="461" ht="19.5" customHeight="1" spans="1:8">
      <c r="A461" s="224" t="s">
        <v>493</v>
      </c>
      <c r="B461" s="224" t="s">
        <v>161</v>
      </c>
      <c r="C461" s="224" t="s">
        <v>172</v>
      </c>
      <c r="D461" s="225">
        <v>2060206</v>
      </c>
      <c r="E461" s="231" t="s">
        <v>502</v>
      </c>
      <c r="F461" s="227"/>
      <c r="G461" s="233"/>
      <c r="H461" s="229" t="e">
        <f t="shared" si="9"/>
        <v>#DIV/0!</v>
      </c>
    </row>
    <row r="462" ht="19.5" customHeight="1" spans="1:8">
      <c r="A462" s="224" t="s">
        <v>493</v>
      </c>
      <c r="B462" s="224" t="s">
        <v>161</v>
      </c>
      <c r="C462" s="224" t="s">
        <v>192</v>
      </c>
      <c r="D462" s="225">
        <v>2060207</v>
      </c>
      <c r="E462" s="226" t="s">
        <v>503</v>
      </c>
      <c r="F462" s="227"/>
      <c r="G462" s="228"/>
      <c r="H462" s="229" t="e">
        <f t="shared" si="9"/>
        <v>#DIV/0!</v>
      </c>
    </row>
    <row r="463" ht="19.5" customHeight="1" spans="1:8">
      <c r="A463" s="224" t="s">
        <v>493</v>
      </c>
      <c r="B463" s="224" t="s">
        <v>161</v>
      </c>
      <c r="C463" s="224" t="s">
        <v>174</v>
      </c>
      <c r="D463" s="225">
        <v>2060299</v>
      </c>
      <c r="E463" s="232" t="s">
        <v>504</v>
      </c>
      <c r="F463" s="227"/>
      <c r="G463" s="228"/>
      <c r="H463" s="229" t="e">
        <f t="shared" si="9"/>
        <v>#DIV/0!</v>
      </c>
    </row>
    <row r="464" ht="19.5" customHeight="1" spans="1:8">
      <c r="A464" s="224" t="s">
        <v>493</v>
      </c>
      <c r="B464" s="224" t="s">
        <v>176</v>
      </c>
      <c r="C464" s="224"/>
      <c r="D464" s="225">
        <v>20603</v>
      </c>
      <c r="E464" s="232" t="s">
        <v>505</v>
      </c>
      <c r="F464" s="227"/>
      <c r="G464" s="233"/>
      <c r="H464" s="229" t="e">
        <f t="shared" si="9"/>
        <v>#DIV/0!</v>
      </c>
    </row>
    <row r="465" ht="19.5" customHeight="1" spans="1:8">
      <c r="A465" s="224" t="s">
        <v>493</v>
      </c>
      <c r="B465" s="224" t="s">
        <v>176</v>
      </c>
      <c r="C465" s="224" t="s">
        <v>163</v>
      </c>
      <c r="D465" s="225">
        <v>2060301</v>
      </c>
      <c r="E465" s="232" t="s">
        <v>498</v>
      </c>
      <c r="F465" s="227"/>
      <c r="G465" s="233"/>
      <c r="H465" s="229" t="e">
        <f t="shared" si="9"/>
        <v>#DIV/0!</v>
      </c>
    </row>
    <row r="466" ht="19.5" customHeight="1" spans="1:8">
      <c r="A466" s="224" t="s">
        <v>493</v>
      </c>
      <c r="B466" s="224" t="s">
        <v>176</v>
      </c>
      <c r="C466" s="224" t="s">
        <v>164</v>
      </c>
      <c r="D466" s="225">
        <v>2060302</v>
      </c>
      <c r="E466" s="232" t="s">
        <v>506</v>
      </c>
      <c r="F466" s="227"/>
      <c r="G466" s="233"/>
      <c r="H466" s="229" t="e">
        <f t="shared" si="9"/>
        <v>#DIV/0!</v>
      </c>
    </row>
    <row r="467" ht="19.5" customHeight="1" spans="1:8">
      <c r="A467" s="224" t="s">
        <v>493</v>
      </c>
      <c r="B467" s="224" t="s">
        <v>176</v>
      </c>
      <c r="C467" s="224" t="s">
        <v>166</v>
      </c>
      <c r="D467" s="225">
        <v>2060303</v>
      </c>
      <c r="E467" s="232" t="s">
        <v>507</v>
      </c>
      <c r="F467" s="227"/>
      <c r="G467" s="233"/>
      <c r="H467" s="229" t="e">
        <f t="shared" si="9"/>
        <v>#DIV/0!</v>
      </c>
    </row>
    <row r="468" ht="19.5" customHeight="1" spans="1:8">
      <c r="A468" s="224" t="s">
        <v>493</v>
      </c>
      <c r="B468" s="224" t="s">
        <v>176</v>
      </c>
      <c r="C468" s="224" t="s">
        <v>168</v>
      </c>
      <c r="D468" s="225">
        <v>2060304</v>
      </c>
      <c r="E468" s="232" t="s">
        <v>508</v>
      </c>
      <c r="F468" s="227"/>
      <c r="G468" s="233"/>
      <c r="H468" s="229" t="e">
        <f t="shared" si="9"/>
        <v>#DIV/0!</v>
      </c>
    </row>
    <row r="469" ht="19.5" customHeight="1" spans="1:8">
      <c r="A469" s="224" t="s">
        <v>493</v>
      </c>
      <c r="B469" s="224" t="s">
        <v>176</v>
      </c>
      <c r="C469" s="224" t="s">
        <v>174</v>
      </c>
      <c r="D469" s="225">
        <v>2060399</v>
      </c>
      <c r="E469" s="232" t="s">
        <v>509</v>
      </c>
      <c r="F469" s="227"/>
      <c r="G469" s="233"/>
      <c r="H469" s="229" t="e">
        <f t="shared" si="9"/>
        <v>#DIV/0!</v>
      </c>
    </row>
    <row r="470" ht="19.5" customHeight="1" spans="1:8">
      <c r="A470" s="224" t="s">
        <v>493</v>
      </c>
      <c r="B470" s="224" t="s">
        <v>187</v>
      </c>
      <c r="C470" s="224"/>
      <c r="D470" s="225">
        <v>20604</v>
      </c>
      <c r="E470" s="232" t="s">
        <v>510</v>
      </c>
      <c r="F470" s="227">
        <v>122</v>
      </c>
      <c r="G470" s="233"/>
      <c r="H470" s="229">
        <f t="shared" si="9"/>
        <v>0</v>
      </c>
    </row>
    <row r="471" ht="19.5" customHeight="1" spans="1:8">
      <c r="A471" s="224" t="s">
        <v>493</v>
      </c>
      <c r="B471" s="224" t="s">
        <v>187</v>
      </c>
      <c r="C471" s="224" t="s">
        <v>163</v>
      </c>
      <c r="D471" s="225">
        <v>2060401</v>
      </c>
      <c r="E471" s="232" t="s">
        <v>498</v>
      </c>
      <c r="F471" s="227"/>
      <c r="G471" s="233"/>
      <c r="H471" s="229" t="e">
        <f t="shared" si="9"/>
        <v>#DIV/0!</v>
      </c>
    </row>
    <row r="472" ht="19.5" customHeight="1" spans="1:8">
      <c r="A472" s="224" t="s">
        <v>493</v>
      </c>
      <c r="B472" s="224" t="s">
        <v>187</v>
      </c>
      <c r="C472" s="224" t="s">
        <v>187</v>
      </c>
      <c r="D472" s="225">
        <v>2060404</v>
      </c>
      <c r="E472" s="232" t="s">
        <v>511</v>
      </c>
      <c r="F472" s="227">
        <v>67</v>
      </c>
      <c r="G472" s="233"/>
      <c r="H472" s="229">
        <f t="shared" ref="H472:H512" si="10">G472/F472</f>
        <v>0</v>
      </c>
    </row>
    <row r="473" ht="19.5" customHeight="1" spans="1:8">
      <c r="A473" s="224" t="s">
        <v>493</v>
      </c>
      <c r="B473" s="224" t="s">
        <v>187</v>
      </c>
      <c r="C473" s="224" t="s">
        <v>146</v>
      </c>
      <c r="D473" s="225">
        <v>2060405</v>
      </c>
      <c r="E473" s="232" t="s">
        <v>512</v>
      </c>
      <c r="F473" s="227"/>
      <c r="G473" s="233"/>
      <c r="H473" s="229" t="e">
        <f t="shared" si="10"/>
        <v>#DIV/0!</v>
      </c>
    </row>
    <row r="474" ht="19.5" customHeight="1" spans="1:8">
      <c r="A474" s="224" t="s">
        <v>493</v>
      </c>
      <c r="B474" s="224" t="s">
        <v>187</v>
      </c>
      <c r="C474" s="224" t="s">
        <v>174</v>
      </c>
      <c r="D474" s="225">
        <v>2060499</v>
      </c>
      <c r="E474" s="232" t="s">
        <v>513</v>
      </c>
      <c r="F474" s="227">
        <v>55</v>
      </c>
      <c r="G474" s="233"/>
      <c r="H474" s="229">
        <f t="shared" si="10"/>
        <v>0</v>
      </c>
    </row>
    <row r="475" ht="19.5" customHeight="1" spans="1:8">
      <c r="A475" s="224" t="s">
        <v>493</v>
      </c>
      <c r="B475" s="224" t="s">
        <v>197</v>
      </c>
      <c r="C475" s="224"/>
      <c r="D475" s="225">
        <v>20605</v>
      </c>
      <c r="E475" s="232" t="s">
        <v>514</v>
      </c>
      <c r="F475" s="227">
        <v>70</v>
      </c>
      <c r="G475" s="233"/>
      <c r="H475" s="229">
        <f t="shared" si="10"/>
        <v>0</v>
      </c>
    </row>
    <row r="476" ht="19.5" customHeight="1" spans="1:8">
      <c r="A476" s="224" t="s">
        <v>493</v>
      </c>
      <c r="B476" s="224" t="s">
        <v>197</v>
      </c>
      <c r="C476" s="224" t="s">
        <v>163</v>
      </c>
      <c r="D476" s="225">
        <v>2060501</v>
      </c>
      <c r="E476" s="232" t="s">
        <v>498</v>
      </c>
      <c r="F476" s="227"/>
      <c r="G476" s="233"/>
      <c r="H476" s="229" t="e">
        <f t="shared" si="10"/>
        <v>#DIV/0!</v>
      </c>
    </row>
    <row r="477" ht="19.5" customHeight="1" spans="1:8">
      <c r="A477" s="224" t="s">
        <v>493</v>
      </c>
      <c r="B477" s="224" t="s">
        <v>197</v>
      </c>
      <c r="C477" s="224" t="s">
        <v>164</v>
      </c>
      <c r="D477" s="225">
        <v>2060502</v>
      </c>
      <c r="E477" s="232" t="s">
        <v>515</v>
      </c>
      <c r="F477" s="227"/>
      <c r="G477" s="233"/>
      <c r="H477" s="229" t="e">
        <f t="shared" si="10"/>
        <v>#DIV/0!</v>
      </c>
    </row>
    <row r="478" ht="19.5" customHeight="1" spans="1:8">
      <c r="A478" s="224" t="s">
        <v>493</v>
      </c>
      <c r="B478" s="224" t="s">
        <v>197</v>
      </c>
      <c r="C478" s="224" t="s">
        <v>166</v>
      </c>
      <c r="D478" s="225">
        <v>2060503</v>
      </c>
      <c r="E478" s="232" t="s">
        <v>516</v>
      </c>
      <c r="F478" s="227"/>
      <c r="G478" s="228"/>
      <c r="H478" s="229" t="e">
        <f t="shared" si="10"/>
        <v>#DIV/0!</v>
      </c>
    </row>
    <row r="479" ht="19.5" customHeight="1" spans="1:8">
      <c r="A479" s="224" t="s">
        <v>493</v>
      </c>
      <c r="B479" s="224" t="s">
        <v>197</v>
      </c>
      <c r="C479" s="224" t="s">
        <v>174</v>
      </c>
      <c r="D479" s="225">
        <v>2060599</v>
      </c>
      <c r="E479" s="232" t="s">
        <v>517</v>
      </c>
      <c r="F479" s="227">
        <v>70</v>
      </c>
      <c r="G479" s="233"/>
      <c r="H479" s="229">
        <f t="shared" si="10"/>
        <v>0</v>
      </c>
    </row>
    <row r="480" ht="19.5" customHeight="1" spans="1:8">
      <c r="A480" s="224" t="s">
        <v>493</v>
      </c>
      <c r="B480" s="224" t="s">
        <v>205</v>
      </c>
      <c r="C480" s="224"/>
      <c r="D480" s="225">
        <v>20606</v>
      </c>
      <c r="E480" s="232" t="s">
        <v>518</v>
      </c>
      <c r="F480" s="227"/>
      <c r="G480" s="233"/>
      <c r="H480" s="229" t="e">
        <f t="shared" si="10"/>
        <v>#DIV/0!</v>
      </c>
    </row>
    <row r="481" ht="19.5" customHeight="1" spans="1:8">
      <c r="A481" s="224" t="s">
        <v>493</v>
      </c>
      <c r="B481" s="224" t="s">
        <v>205</v>
      </c>
      <c r="C481" s="224" t="s">
        <v>163</v>
      </c>
      <c r="D481" s="225">
        <v>2060601</v>
      </c>
      <c r="E481" s="232" t="s">
        <v>519</v>
      </c>
      <c r="F481" s="227"/>
      <c r="G481" s="233"/>
      <c r="H481" s="229" t="e">
        <f t="shared" si="10"/>
        <v>#DIV/0!</v>
      </c>
    </row>
    <row r="482" ht="19.5" customHeight="1" spans="1:8">
      <c r="A482" s="224" t="s">
        <v>493</v>
      </c>
      <c r="B482" s="224" t="s">
        <v>205</v>
      </c>
      <c r="C482" s="224" t="s">
        <v>164</v>
      </c>
      <c r="D482" s="225">
        <v>2060602</v>
      </c>
      <c r="E482" s="232" t="s">
        <v>520</v>
      </c>
      <c r="F482" s="227"/>
      <c r="G482" s="233"/>
      <c r="H482" s="229" t="e">
        <f t="shared" si="10"/>
        <v>#DIV/0!</v>
      </c>
    </row>
    <row r="483" ht="19.5" customHeight="1" spans="1:8">
      <c r="A483" s="224" t="s">
        <v>493</v>
      </c>
      <c r="B483" s="224" t="s">
        <v>205</v>
      </c>
      <c r="C483" s="224" t="s">
        <v>166</v>
      </c>
      <c r="D483" s="225">
        <v>2060603</v>
      </c>
      <c r="E483" s="232" t="s">
        <v>521</v>
      </c>
      <c r="F483" s="227"/>
      <c r="G483" s="233"/>
      <c r="H483" s="229" t="e">
        <f t="shared" si="10"/>
        <v>#DIV/0!</v>
      </c>
    </row>
    <row r="484" ht="19.5" customHeight="1" spans="1:8">
      <c r="A484" s="224" t="s">
        <v>493</v>
      </c>
      <c r="B484" s="224" t="s">
        <v>205</v>
      </c>
      <c r="C484" s="224" t="s">
        <v>174</v>
      </c>
      <c r="D484" s="225">
        <v>2060699</v>
      </c>
      <c r="E484" s="232" t="s">
        <v>522</v>
      </c>
      <c r="F484" s="227"/>
      <c r="G484" s="233"/>
      <c r="H484" s="229" t="e">
        <f t="shared" si="10"/>
        <v>#DIV/0!</v>
      </c>
    </row>
    <row r="485" ht="19.5" customHeight="1" spans="1:8">
      <c r="A485" s="224" t="s">
        <v>493</v>
      </c>
      <c r="B485" s="224" t="s">
        <v>213</v>
      </c>
      <c r="C485" s="224"/>
      <c r="D485" s="225">
        <v>20607</v>
      </c>
      <c r="E485" s="232" t="s">
        <v>523</v>
      </c>
      <c r="F485" s="227">
        <v>83</v>
      </c>
      <c r="G485" s="235">
        <v>72.06828</v>
      </c>
      <c r="H485" s="229">
        <f t="shared" si="10"/>
        <v>0.868292530120482</v>
      </c>
    </row>
    <row r="486" ht="19.5" customHeight="1" spans="1:8">
      <c r="A486" s="224" t="s">
        <v>493</v>
      </c>
      <c r="B486" s="224" t="s">
        <v>213</v>
      </c>
      <c r="C486" s="224" t="s">
        <v>163</v>
      </c>
      <c r="D486" s="225">
        <v>2060701</v>
      </c>
      <c r="E486" s="232" t="s">
        <v>498</v>
      </c>
      <c r="F486" s="227">
        <v>56</v>
      </c>
      <c r="G486" s="235">
        <v>72.06828</v>
      </c>
      <c r="H486" s="229">
        <f t="shared" si="10"/>
        <v>1.28693357142857</v>
      </c>
    </row>
    <row r="487" ht="19.5" customHeight="1" spans="1:8">
      <c r="A487" s="224" t="s">
        <v>493</v>
      </c>
      <c r="B487" s="224" t="s">
        <v>213</v>
      </c>
      <c r="C487" s="224" t="s">
        <v>164</v>
      </c>
      <c r="D487" s="225">
        <v>2060702</v>
      </c>
      <c r="E487" s="232" t="s">
        <v>524</v>
      </c>
      <c r="F487" s="227">
        <v>16</v>
      </c>
      <c r="G487" s="233"/>
      <c r="H487" s="229">
        <f t="shared" si="10"/>
        <v>0</v>
      </c>
    </row>
    <row r="488" ht="19.5" customHeight="1" spans="1:8">
      <c r="A488" s="224" t="s">
        <v>493</v>
      </c>
      <c r="B488" s="224" t="s">
        <v>213</v>
      </c>
      <c r="C488" s="224" t="s">
        <v>166</v>
      </c>
      <c r="D488" s="225">
        <v>2060703</v>
      </c>
      <c r="E488" s="232" t="s">
        <v>525</v>
      </c>
      <c r="F488" s="227"/>
      <c r="G488" s="233"/>
      <c r="H488" s="229" t="e">
        <f t="shared" si="10"/>
        <v>#DIV/0!</v>
      </c>
    </row>
    <row r="489" ht="19.5" customHeight="1" spans="1:8">
      <c r="A489" s="224" t="s">
        <v>493</v>
      </c>
      <c r="B489" s="224" t="s">
        <v>213</v>
      </c>
      <c r="C489" s="224" t="s">
        <v>168</v>
      </c>
      <c r="D489" s="225">
        <v>2060704</v>
      </c>
      <c r="E489" s="232" t="s">
        <v>526</v>
      </c>
      <c r="F489" s="227"/>
      <c r="G489" s="233"/>
      <c r="H489" s="229" t="e">
        <f t="shared" si="10"/>
        <v>#DIV/0!</v>
      </c>
    </row>
    <row r="490" ht="19.5" customHeight="1" spans="1:8">
      <c r="A490" s="224" t="s">
        <v>493</v>
      </c>
      <c r="B490" s="224" t="s">
        <v>213</v>
      </c>
      <c r="C490" s="224" t="s">
        <v>170</v>
      </c>
      <c r="D490" s="225">
        <v>2060705</v>
      </c>
      <c r="E490" s="232" t="s">
        <v>527</v>
      </c>
      <c r="F490" s="227"/>
      <c r="G490" s="233"/>
      <c r="H490" s="229" t="e">
        <f t="shared" si="10"/>
        <v>#DIV/0!</v>
      </c>
    </row>
    <row r="491" ht="19.5" customHeight="1" spans="1:8">
      <c r="A491" s="224" t="s">
        <v>493</v>
      </c>
      <c r="B491" s="224" t="s">
        <v>213</v>
      </c>
      <c r="C491" s="224" t="s">
        <v>174</v>
      </c>
      <c r="D491" s="225">
        <v>2060799</v>
      </c>
      <c r="E491" s="232" t="s">
        <v>528</v>
      </c>
      <c r="F491" s="227">
        <v>11</v>
      </c>
      <c r="G491" s="235"/>
      <c r="H491" s="229">
        <f t="shared" si="10"/>
        <v>0</v>
      </c>
    </row>
    <row r="492" ht="19.5" customHeight="1" spans="1:8">
      <c r="A492" s="224" t="s">
        <v>493</v>
      </c>
      <c r="B492" s="224" t="s">
        <v>181</v>
      </c>
      <c r="C492" s="224"/>
      <c r="D492" s="225">
        <v>20608</v>
      </c>
      <c r="E492" s="232" t="s">
        <v>529</v>
      </c>
      <c r="F492" s="227">
        <v>4</v>
      </c>
      <c r="G492" s="235"/>
      <c r="H492" s="229">
        <f t="shared" si="10"/>
        <v>0</v>
      </c>
    </row>
    <row r="493" ht="19.5" customHeight="1" spans="1:8">
      <c r="A493" s="224" t="s">
        <v>493</v>
      </c>
      <c r="B493" s="224" t="s">
        <v>181</v>
      </c>
      <c r="C493" s="224" t="s">
        <v>163</v>
      </c>
      <c r="D493" s="225">
        <v>2060801</v>
      </c>
      <c r="E493" s="232" t="s">
        <v>530</v>
      </c>
      <c r="F493" s="227"/>
      <c r="G493" s="233"/>
      <c r="H493" s="229" t="e">
        <f t="shared" si="10"/>
        <v>#DIV/0!</v>
      </c>
    </row>
    <row r="494" ht="19.5" customHeight="1" spans="1:8">
      <c r="A494" s="224" t="s">
        <v>493</v>
      </c>
      <c r="B494" s="224" t="s">
        <v>181</v>
      </c>
      <c r="C494" s="224" t="s">
        <v>161</v>
      </c>
      <c r="D494" s="225">
        <v>2060802</v>
      </c>
      <c r="E494" s="232" t="s">
        <v>531</v>
      </c>
      <c r="F494" s="227"/>
      <c r="G494" s="233"/>
      <c r="H494" s="229" t="e">
        <f t="shared" si="10"/>
        <v>#DIV/0!</v>
      </c>
    </row>
    <row r="495" ht="19.5" customHeight="1" spans="1:8">
      <c r="A495" s="224" t="s">
        <v>493</v>
      </c>
      <c r="B495" s="224" t="s">
        <v>181</v>
      </c>
      <c r="C495" s="224" t="s">
        <v>174</v>
      </c>
      <c r="D495" s="225">
        <v>2060899</v>
      </c>
      <c r="E495" s="232" t="s">
        <v>532</v>
      </c>
      <c r="F495" s="227">
        <v>4</v>
      </c>
      <c r="G495" s="235"/>
      <c r="H495" s="229">
        <f t="shared" si="10"/>
        <v>0</v>
      </c>
    </row>
    <row r="496" ht="19.5" customHeight="1" spans="1:8">
      <c r="A496" s="224" t="s">
        <v>493</v>
      </c>
      <c r="B496" s="224" t="s">
        <v>183</v>
      </c>
      <c r="C496" s="224"/>
      <c r="D496" s="225">
        <v>20609</v>
      </c>
      <c r="E496" s="232" t="s">
        <v>533</v>
      </c>
      <c r="F496" s="227"/>
      <c r="G496" s="233"/>
      <c r="H496" s="229" t="e">
        <f t="shared" si="10"/>
        <v>#DIV/0!</v>
      </c>
    </row>
    <row r="497" ht="19.5" customHeight="1" spans="1:8">
      <c r="A497" s="224" t="s">
        <v>493</v>
      </c>
      <c r="B497" s="224" t="s">
        <v>183</v>
      </c>
      <c r="C497" s="224" t="s">
        <v>163</v>
      </c>
      <c r="D497" s="225">
        <v>2060901</v>
      </c>
      <c r="E497" s="232" t="s">
        <v>534</v>
      </c>
      <c r="F497" s="227"/>
      <c r="G497" s="228"/>
      <c r="H497" s="229" t="e">
        <f t="shared" si="10"/>
        <v>#DIV/0!</v>
      </c>
    </row>
    <row r="498" ht="19.5" customHeight="1" spans="1:8">
      <c r="A498" s="224" t="s">
        <v>493</v>
      </c>
      <c r="B498" s="224" t="s">
        <v>183</v>
      </c>
      <c r="C498" s="224" t="s">
        <v>164</v>
      </c>
      <c r="D498" s="225">
        <v>2060902</v>
      </c>
      <c r="E498" s="232" t="s">
        <v>535</v>
      </c>
      <c r="F498" s="227"/>
      <c r="G498" s="233"/>
      <c r="H498" s="229" t="e">
        <f t="shared" si="10"/>
        <v>#DIV/0!</v>
      </c>
    </row>
    <row r="499" ht="19.5" customHeight="1" spans="1:8">
      <c r="A499" s="224" t="s">
        <v>493</v>
      </c>
      <c r="B499" s="224" t="s">
        <v>174</v>
      </c>
      <c r="C499" s="224"/>
      <c r="D499" s="225">
        <v>20699</v>
      </c>
      <c r="E499" s="232" t="s">
        <v>536</v>
      </c>
      <c r="F499" s="227">
        <v>15786</v>
      </c>
      <c r="G499" s="235">
        <v>260</v>
      </c>
      <c r="H499" s="229">
        <f t="shared" si="10"/>
        <v>0.0164702901304954</v>
      </c>
    </row>
    <row r="500" ht="19.5" customHeight="1" spans="1:8">
      <c r="A500" s="224" t="s">
        <v>493</v>
      </c>
      <c r="B500" s="224" t="s">
        <v>174</v>
      </c>
      <c r="C500" s="224" t="s">
        <v>163</v>
      </c>
      <c r="D500" s="225">
        <v>2069901</v>
      </c>
      <c r="E500" s="232" t="s">
        <v>537</v>
      </c>
      <c r="F500" s="227"/>
      <c r="G500" s="233"/>
      <c r="H500" s="229" t="e">
        <f t="shared" si="10"/>
        <v>#DIV/0!</v>
      </c>
    </row>
    <row r="501" ht="19.5" customHeight="1" spans="1:8">
      <c r="A501" s="224" t="s">
        <v>493</v>
      </c>
      <c r="B501" s="224" t="s">
        <v>174</v>
      </c>
      <c r="C501" s="224" t="s">
        <v>164</v>
      </c>
      <c r="D501" s="225">
        <v>2069902</v>
      </c>
      <c r="E501" s="232" t="s">
        <v>538</v>
      </c>
      <c r="F501" s="227"/>
      <c r="G501" s="233"/>
      <c r="H501" s="229" t="e">
        <f t="shared" si="10"/>
        <v>#DIV/0!</v>
      </c>
    </row>
    <row r="502" ht="19.5" customHeight="1" spans="1:8">
      <c r="A502" s="224" t="s">
        <v>493</v>
      </c>
      <c r="B502" s="224" t="s">
        <v>174</v>
      </c>
      <c r="C502" s="224" t="s">
        <v>166</v>
      </c>
      <c r="D502" s="225">
        <v>2069903</v>
      </c>
      <c r="E502" s="232" t="s">
        <v>539</v>
      </c>
      <c r="F502" s="227"/>
      <c r="G502" s="233"/>
      <c r="H502" s="229" t="e">
        <f t="shared" si="10"/>
        <v>#DIV/0!</v>
      </c>
    </row>
    <row r="503" ht="19.5" customHeight="1" spans="1:8">
      <c r="A503" s="224" t="s">
        <v>493</v>
      </c>
      <c r="B503" s="224" t="s">
        <v>174</v>
      </c>
      <c r="C503" s="224" t="s">
        <v>174</v>
      </c>
      <c r="D503" s="225">
        <v>2069999</v>
      </c>
      <c r="E503" s="232" t="s">
        <v>540</v>
      </c>
      <c r="F503" s="227">
        <v>15786</v>
      </c>
      <c r="G503" s="233">
        <v>260</v>
      </c>
      <c r="H503" s="229">
        <f t="shared" si="10"/>
        <v>0.0164702901304954</v>
      </c>
    </row>
    <row r="504" ht="19.5" customHeight="1" spans="1:8">
      <c r="A504" s="224" t="s">
        <v>541</v>
      </c>
      <c r="B504" s="224"/>
      <c r="C504" s="224"/>
      <c r="D504" s="225">
        <v>207</v>
      </c>
      <c r="E504" s="232" t="s">
        <v>542</v>
      </c>
      <c r="F504" s="227">
        <v>5217</v>
      </c>
      <c r="G504" s="242">
        <v>3089.476508</v>
      </c>
      <c r="H504" s="229">
        <f t="shared" si="10"/>
        <v>0.592194078589228</v>
      </c>
    </row>
    <row r="505" ht="19.5" customHeight="1" spans="1:8">
      <c r="A505" s="224" t="s">
        <v>541</v>
      </c>
      <c r="B505" s="224" t="s">
        <v>163</v>
      </c>
      <c r="C505" s="224"/>
      <c r="D505" s="225">
        <v>20701</v>
      </c>
      <c r="E505" s="232" t="s">
        <v>543</v>
      </c>
      <c r="F505" s="227">
        <v>1618</v>
      </c>
      <c r="G505" s="235">
        <v>1323.577712</v>
      </c>
      <c r="H505" s="229">
        <f t="shared" si="10"/>
        <v>0.818033196538937</v>
      </c>
    </row>
    <row r="506" ht="19.5" customHeight="1" spans="1:8">
      <c r="A506" s="224" t="s">
        <v>541</v>
      </c>
      <c r="B506" s="224" t="s">
        <v>163</v>
      </c>
      <c r="C506" s="224" t="s">
        <v>163</v>
      </c>
      <c r="D506" s="225">
        <v>2070101</v>
      </c>
      <c r="E506" s="232" t="s">
        <v>139</v>
      </c>
      <c r="F506" s="227">
        <v>715</v>
      </c>
      <c r="G506" s="235">
        <v>808.282388</v>
      </c>
      <c r="H506" s="229">
        <f t="shared" si="10"/>
        <v>1.13046487832168</v>
      </c>
    </row>
    <row r="507" ht="19.5" customHeight="1" spans="1:8">
      <c r="A507" s="224" t="s">
        <v>541</v>
      </c>
      <c r="B507" s="224" t="s">
        <v>163</v>
      </c>
      <c r="C507" s="224" t="s">
        <v>164</v>
      </c>
      <c r="D507" s="225">
        <v>2070102</v>
      </c>
      <c r="E507" s="232" t="s">
        <v>165</v>
      </c>
      <c r="F507" s="227">
        <v>123</v>
      </c>
      <c r="G507" s="233"/>
      <c r="H507" s="229">
        <f t="shared" si="10"/>
        <v>0</v>
      </c>
    </row>
    <row r="508" ht="19.5" customHeight="1" spans="1:8">
      <c r="A508" s="224" t="s">
        <v>541</v>
      </c>
      <c r="B508" s="224" t="s">
        <v>163</v>
      </c>
      <c r="C508" s="224" t="s">
        <v>166</v>
      </c>
      <c r="D508" s="225">
        <v>2070103</v>
      </c>
      <c r="E508" s="232" t="s">
        <v>143</v>
      </c>
      <c r="F508" s="227"/>
      <c r="G508" s="233"/>
      <c r="H508" s="229" t="e">
        <f t="shared" si="10"/>
        <v>#DIV/0!</v>
      </c>
    </row>
    <row r="509" ht="19.5" customHeight="1" spans="1:8">
      <c r="A509" s="224" t="s">
        <v>541</v>
      </c>
      <c r="B509" s="224" t="s">
        <v>163</v>
      </c>
      <c r="C509" s="224" t="s">
        <v>168</v>
      </c>
      <c r="D509" s="225">
        <v>2070104</v>
      </c>
      <c r="E509" s="232" t="s">
        <v>544</v>
      </c>
      <c r="F509" s="227">
        <v>5</v>
      </c>
      <c r="G509" s="235">
        <v>100</v>
      </c>
      <c r="H509" s="229">
        <f t="shared" si="10"/>
        <v>20</v>
      </c>
    </row>
    <row r="510" ht="19.5" customHeight="1" spans="1:8">
      <c r="A510" s="224" t="s">
        <v>541</v>
      </c>
      <c r="B510" s="224" t="s">
        <v>163</v>
      </c>
      <c r="C510" s="224" t="s">
        <v>170</v>
      </c>
      <c r="D510" s="225">
        <v>2070105</v>
      </c>
      <c r="E510" s="232" t="s">
        <v>545</v>
      </c>
      <c r="F510" s="227"/>
      <c r="G510" s="233"/>
      <c r="H510" s="229" t="e">
        <f t="shared" si="10"/>
        <v>#DIV/0!</v>
      </c>
    </row>
    <row r="511" ht="19.5" customHeight="1" spans="1:8">
      <c r="A511" s="224" t="s">
        <v>541</v>
      </c>
      <c r="B511" s="224" t="s">
        <v>163</v>
      </c>
      <c r="C511" s="224" t="s">
        <v>172</v>
      </c>
      <c r="D511" s="225">
        <v>2070106</v>
      </c>
      <c r="E511" s="232" t="s">
        <v>546</v>
      </c>
      <c r="F511" s="227"/>
      <c r="G511" s="233">
        <v>172.097524</v>
      </c>
      <c r="H511" s="229" t="e">
        <f t="shared" si="10"/>
        <v>#DIV/0!</v>
      </c>
    </row>
    <row r="512" ht="19.5" customHeight="1" spans="1:8">
      <c r="A512" s="224" t="s">
        <v>541</v>
      </c>
      <c r="B512" s="224" t="s">
        <v>163</v>
      </c>
      <c r="C512" s="224" t="s">
        <v>192</v>
      </c>
      <c r="D512" s="225">
        <v>2070107</v>
      </c>
      <c r="E512" s="232" t="s">
        <v>547</v>
      </c>
      <c r="F512" s="227">
        <v>176</v>
      </c>
      <c r="G512" s="233"/>
      <c r="H512" s="229">
        <f t="shared" si="10"/>
        <v>0</v>
      </c>
    </row>
    <row r="513" ht="19.5" customHeight="1" spans="1:8">
      <c r="A513" s="224" t="s">
        <v>541</v>
      </c>
      <c r="B513" s="224" t="s">
        <v>163</v>
      </c>
      <c r="C513" s="224" t="s">
        <v>194</v>
      </c>
      <c r="D513" s="225">
        <v>2070108</v>
      </c>
      <c r="E513" s="232" t="s">
        <v>548</v>
      </c>
      <c r="F513" s="227">
        <v>4</v>
      </c>
      <c r="G513" s="228"/>
      <c r="H513" s="229">
        <f t="shared" ref="H513:H576" si="11">G513/F513</f>
        <v>0</v>
      </c>
    </row>
    <row r="514" ht="19.5" customHeight="1" spans="1:8">
      <c r="A514" s="224" t="s">
        <v>541</v>
      </c>
      <c r="B514" s="224" t="s">
        <v>163</v>
      </c>
      <c r="C514" s="224" t="s">
        <v>225</v>
      </c>
      <c r="D514" s="225">
        <v>2070109</v>
      </c>
      <c r="E514" s="232" t="s">
        <v>549</v>
      </c>
      <c r="F514" s="227"/>
      <c r="G514" s="235">
        <v>215.9978</v>
      </c>
      <c r="H514" s="229" t="e">
        <f t="shared" si="11"/>
        <v>#DIV/0!</v>
      </c>
    </row>
    <row r="515" ht="19.5" customHeight="1" spans="1:8">
      <c r="A515" s="224" t="s">
        <v>541</v>
      </c>
      <c r="B515" s="224" t="s">
        <v>163</v>
      </c>
      <c r="C515" s="224" t="s">
        <v>227</v>
      </c>
      <c r="D515" s="225">
        <v>2070110</v>
      </c>
      <c r="E515" s="232" t="s">
        <v>550</v>
      </c>
      <c r="F515" s="227">
        <v>19</v>
      </c>
      <c r="G515" s="233"/>
      <c r="H515" s="229">
        <f t="shared" si="11"/>
        <v>0</v>
      </c>
    </row>
    <row r="516" ht="19.5" customHeight="1" spans="1:8">
      <c r="A516" s="224" t="s">
        <v>541</v>
      </c>
      <c r="B516" s="224" t="s">
        <v>163</v>
      </c>
      <c r="C516" s="224" t="s">
        <v>229</v>
      </c>
      <c r="D516" s="225">
        <v>2070111</v>
      </c>
      <c r="E516" s="232" t="s">
        <v>551</v>
      </c>
      <c r="F516" s="227">
        <v>11</v>
      </c>
      <c r="G516" s="233"/>
      <c r="H516" s="229">
        <f t="shared" si="11"/>
        <v>0</v>
      </c>
    </row>
    <row r="517" ht="19.5" customHeight="1" spans="1:8">
      <c r="A517" s="224" t="s">
        <v>541</v>
      </c>
      <c r="B517" s="224" t="s">
        <v>163</v>
      </c>
      <c r="C517" s="224" t="s">
        <v>231</v>
      </c>
      <c r="D517" s="225">
        <v>2070112</v>
      </c>
      <c r="E517" s="226" t="s">
        <v>552</v>
      </c>
      <c r="F517" s="227"/>
      <c r="G517" s="228"/>
      <c r="H517" s="229" t="e">
        <f t="shared" si="11"/>
        <v>#DIV/0!</v>
      </c>
    </row>
    <row r="518" ht="19.5" customHeight="1" spans="1:8">
      <c r="A518" s="224" t="s">
        <v>541</v>
      </c>
      <c r="B518" s="224" t="s">
        <v>163</v>
      </c>
      <c r="C518" s="224" t="s">
        <v>553</v>
      </c>
      <c r="D518" s="225">
        <v>2070113</v>
      </c>
      <c r="E518" s="232" t="s">
        <v>554</v>
      </c>
      <c r="F518" s="227"/>
      <c r="G518" s="228"/>
      <c r="H518" s="229" t="e">
        <f t="shared" si="11"/>
        <v>#DIV/0!</v>
      </c>
    </row>
    <row r="519" ht="19.5" customHeight="1" spans="1:8">
      <c r="A519" s="224" t="s">
        <v>541</v>
      </c>
      <c r="B519" s="224" t="s">
        <v>163</v>
      </c>
      <c r="C519" s="224" t="s">
        <v>555</v>
      </c>
      <c r="D519" s="225">
        <v>2070114</v>
      </c>
      <c r="E519" s="232" t="s">
        <v>556</v>
      </c>
      <c r="F519" s="227"/>
      <c r="G519" s="233"/>
      <c r="H519" s="229" t="e">
        <f t="shared" si="11"/>
        <v>#DIV/0!</v>
      </c>
    </row>
    <row r="520" ht="19.5" customHeight="1" spans="1:8">
      <c r="A520" s="224" t="s">
        <v>541</v>
      </c>
      <c r="B520" s="224" t="s">
        <v>163</v>
      </c>
      <c r="C520" s="224" t="s">
        <v>174</v>
      </c>
      <c r="D520" s="225">
        <v>2070199</v>
      </c>
      <c r="E520" s="232" t="s">
        <v>557</v>
      </c>
      <c r="F520" s="227">
        <v>565</v>
      </c>
      <c r="G520" s="235">
        <v>27.2</v>
      </c>
      <c r="H520" s="229">
        <f t="shared" si="11"/>
        <v>0.048141592920354</v>
      </c>
    </row>
    <row r="521" ht="19.5" customHeight="1" spans="1:8">
      <c r="A521" s="224" t="s">
        <v>541</v>
      </c>
      <c r="B521" s="224" t="s">
        <v>161</v>
      </c>
      <c r="C521" s="224"/>
      <c r="D521" s="225">
        <v>20702</v>
      </c>
      <c r="E521" s="232" t="s">
        <v>558</v>
      </c>
      <c r="F521" s="227">
        <v>222</v>
      </c>
      <c r="G521" s="235">
        <v>218.6</v>
      </c>
      <c r="H521" s="229">
        <f t="shared" si="11"/>
        <v>0.984684684684685</v>
      </c>
    </row>
    <row r="522" ht="19.5" customHeight="1" spans="1:8">
      <c r="A522" s="224" t="s">
        <v>541</v>
      </c>
      <c r="B522" s="224" t="s">
        <v>161</v>
      </c>
      <c r="C522" s="224" t="s">
        <v>163</v>
      </c>
      <c r="D522" s="225">
        <v>2070201</v>
      </c>
      <c r="E522" s="232" t="s">
        <v>139</v>
      </c>
      <c r="F522" s="227"/>
      <c r="G522" s="233"/>
      <c r="H522" s="229" t="e">
        <f t="shared" si="11"/>
        <v>#DIV/0!</v>
      </c>
    </row>
    <row r="523" ht="19.5" customHeight="1" spans="1:8">
      <c r="A523" s="224" t="s">
        <v>541</v>
      </c>
      <c r="B523" s="224" t="s">
        <v>161</v>
      </c>
      <c r="C523" s="224" t="s">
        <v>164</v>
      </c>
      <c r="D523" s="225">
        <v>2070202</v>
      </c>
      <c r="E523" s="232" t="s">
        <v>165</v>
      </c>
      <c r="F523" s="227"/>
      <c r="G523" s="233"/>
      <c r="H523" s="229" t="e">
        <f t="shared" si="11"/>
        <v>#DIV/0!</v>
      </c>
    </row>
    <row r="524" ht="19.5" customHeight="1" spans="1:8">
      <c r="A524" s="224" t="s">
        <v>541</v>
      </c>
      <c r="B524" s="224" t="s">
        <v>161</v>
      </c>
      <c r="C524" s="224" t="s">
        <v>166</v>
      </c>
      <c r="D524" s="225">
        <v>2070203</v>
      </c>
      <c r="E524" s="232" t="s">
        <v>143</v>
      </c>
      <c r="F524" s="227"/>
      <c r="G524" s="233"/>
      <c r="H524" s="229" t="e">
        <f t="shared" si="11"/>
        <v>#DIV/0!</v>
      </c>
    </row>
    <row r="525" ht="19.5" customHeight="1" spans="1:8">
      <c r="A525" s="224" t="s">
        <v>541</v>
      </c>
      <c r="B525" s="224" t="s">
        <v>161</v>
      </c>
      <c r="C525" s="224" t="s">
        <v>168</v>
      </c>
      <c r="D525" s="225">
        <v>2070204</v>
      </c>
      <c r="E525" s="232" t="s">
        <v>559</v>
      </c>
      <c r="F525" s="227">
        <v>102</v>
      </c>
      <c r="G525" s="233"/>
      <c r="H525" s="229">
        <f t="shared" si="11"/>
        <v>0</v>
      </c>
    </row>
    <row r="526" ht="19.5" customHeight="1" spans="1:8">
      <c r="A526" s="224" t="s">
        <v>541</v>
      </c>
      <c r="B526" s="224" t="s">
        <v>161</v>
      </c>
      <c r="C526" s="224" t="s">
        <v>170</v>
      </c>
      <c r="D526" s="225">
        <v>2070205</v>
      </c>
      <c r="E526" s="232" t="s">
        <v>560</v>
      </c>
      <c r="F526" s="227">
        <v>120</v>
      </c>
      <c r="G526" s="235">
        <v>218.6</v>
      </c>
      <c r="H526" s="229">
        <f t="shared" si="11"/>
        <v>1.82166666666667</v>
      </c>
    </row>
    <row r="527" ht="19.5" customHeight="1" spans="1:8">
      <c r="A527" s="224" t="s">
        <v>541</v>
      </c>
      <c r="B527" s="224" t="s">
        <v>161</v>
      </c>
      <c r="C527" s="224" t="s">
        <v>172</v>
      </c>
      <c r="D527" s="225">
        <v>2070206</v>
      </c>
      <c r="E527" s="232" t="s">
        <v>561</v>
      </c>
      <c r="F527" s="227"/>
      <c r="G527" s="235"/>
      <c r="H527" s="229" t="e">
        <f t="shared" si="11"/>
        <v>#DIV/0!</v>
      </c>
    </row>
    <row r="528" ht="19.5" customHeight="1" spans="1:8">
      <c r="A528" s="224" t="s">
        <v>541</v>
      </c>
      <c r="B528" s="224" t="s">
        <v>161</v>
      </c>
      <c r="C528" s="224" t="s">
        <v>174</v>
      </c>
      <c r="D528" s="225">
        <v>2070299</v>
      </c>
      <c r="E528" s="232" t="s">
        <v>562</v>
      </c>
      <c r="F528" s="227"/>
      <c r="G528" s="233"/>
      <c r="H528" s="229" t="e">
        <f t="shared" si="11"/>
        <v>#DIV/0!</v>
      </c>
    </row>
    <row r="529" ht="19.5" customHeight="1" spans="1:8">
      <c r="A529" s="224" t="s">
        <v>541</v>
      </c>
      <c r="B529" s="224" t="s">
        <v>176</v>
      </c>
      <c r="C529" s="224"/>
      <c r="D529" s="225">
        <v>20703</v>
      </c>
      <c r="E529" s="232" t="s">
        <v>563</v>
      </c>
      <c r="F529" s="227">
        <v>54</v>
      </c>
      <c r="G529" s="235">
        <v>107</v>
      </c>
      <c r="H529" s="229">
        <f t="shared" si="11"/>
        <v>1.98148148148148</v>
      </c>
    </row>
    <row r="530" ht="19.5" customHeight="1" spans="1:8">
      <c r="A530" s="224" t="s">
        <v>541</v>
      </c>
      <c r="B530" s="224" t="s">
        <v>176</v>
      </c>
      <c r="C530" s="224" t="s">
        <v>163</v>
      </c>
      <c r="D530" s="225">
        <v>2070301</v>
      </c>
      <c r="E530" s="232" t="s">
        <v>139</v>
      </c>
      <c r="F530" s="227"/>
      <c r="G530" s="233"/>
      <c r="H530" s="229" t="e">
        <f t="shared" si="11"/>
        <v>#DIV/0!</v>
      </c>
    </row>
    <row r="531" ht="19.5" customHeight="1" spans="1:8">
      <c r="A531" s="224" t="s">
        <v>541</v>
      </c>
      <c r="B531" s="224" t="s">
        <v>176</v>
      </c>
      <c r="C531" s="224" t="s">
        <v>164</v>
      </c>
      <c r="D531" s="225">
        <v>2070302</v>
      </c>
      <c r="E531" s="232" t="s">
        <v>165</v>
      </c>
      <c r="F531" s="227"/>
      <c r="G531" s="233"/>
      <c r="H531" s="229" t="e">
        <f t="shared" si="11"/>
        <v>#DIV/0!</v>
      </c>
    </row>
    <row r="532" ht="19.5" customHeight="1" spans="1:8">
      <c r="A532" s="224" t="s">
        <v>541</v>
      </c>
      <c r="B532" s="224" t="s">
        <v>176</v>
      </c>
      <c r="C532" s="224" t="s">
        <v>166</v>
      </c>
      <c r="D532" s="225">
        <v>2070303</v>
      </c>
      <c r="E532" s="232" t="s">
        <v>143</v>
      </c>
      <c r="F532" s="227"/>
      <c r="G532" s="228"/>
      <c r="H532" s="229" t="e">
        <f t="shared" si="11"/>
        <v>#DIV/0!</v>
      </c>
    </row>
    <row r="533" ht="19.5" customHeight="1" spans="1:8">
      <c r="A533" s="224" t="s">
        <v>541</v>
      </c>
      <c r="B533" s="224" t="s">
        <v>176</v>
      </c>
      <c r="C533" s="224" t="s">
        <v>168</v>
      </c>
      <c r="D533" s="225">
        <v>2070304</v>
      </c>
      <c r="E533" s="232" t="s">
        <v>564</v>
      </c>
      <c r="F533" s="227"/>
      <c r="G533" s="233"/>
      <c r="H533" s="229" t="e">
        <f t="shared" si="11"/>
        <v>#DIV/0!</v>
      </c>
    </row>
    <row r="534" ht="19.5" customHeight="1" spans="1:8">
      <c r="A534" s="224" t="s">
        <v>541</v>
      </c>
      <c r="B534" s="224" t="s">
        <v>176</v>
      </c>
      <c r="C534" s="224" t="s">
        <v>170</v>
      </c>
      <c r="D534" s="225">
        <v>2070305</v>
      </c>
      <c r="E534" s="232" t="s">
        <v>565</v>
      </c>
      <c r="F534" s="227"/>
      <c r="G534" s="233"/>
      <c r="H534" s="229" t="e">
        <f t="shared" si="11"/>
        <v>#DIV/0!</v>
      </c>
    </row>
    <row r="535" ht="19.5" customHeight="1" spans="1:8">
      <c r="A535" s="224" t="s">
        <v>541</v>
      </c>
      <c r="B535" s="224" t="s">
        <v>176</v>
      </c>
      <c r="C535" s="224" t="s">
        <v>172</v>
      </c>
      <c r="D535" s="225">
        <v>2070306</v>
      </c>
      <c r="E535" s="232" t="s">
        <v>566</v>
      </c>
      <c r="F535" s="227"/>
      <c r="G535" s="233"/>
      <c r="H535" s="229" t="e">
        <f t="shared" si="11"/>
        <v>#DIV/0!</v>
      </c>
    </row>
    <row r="536" ht="19.5" customHeight="1" spans="1:8">
      <c r="A536" s="224" t="s">
        <v>541</v>
      </c>
      <c r="B536" s="224" t="s">
        <v>176</v>
      </c>
      <c r="C536" s="224" t="s">
        <v>192</v>
      </c>
      <c r="D536" s="225">
        <v>2070307</v>
      </c>
      <c r="E536" s="232" t="s">
        <v>567</v>
      </c>
      <c r="F536" s="227">
        <v>37</v>
      </c>
      <c r="G536" s="233"/>
      <c r="H536" s="229">
        <f t="shared" si="11"/>
        <v>0</v>
      </c>
    </row>
    <row r="537" ht="19.5" customHeight="1" spans="1:8">
      <c r="A537" s="224" t="s">
        <v>541</v>
      </c>
      <c r="B537" s="224" t="s">
        <v>176</v>
      </c>
      <c r="C537" s="224" t="s">
        <v>194</v>
      </c>
      <c r="D537" s="225">
        <v>2070308</v>
      </c>
      <c r="E537" s="232" t="s">
        <v>568</v>
      </c>
      <c r="F537" s="227">
        <v>17</v>
      </c>
      <c r="G537" s="235">
        <v>107</v>
      </c>
      <c r="H537" s="229">
        <f t="shared" si="11"/>
        <v>6.29411764705882</v>
      </c>
    </row>
    <row r="538" ht="19.5" customHeight="1" spans="1:8">
      <c r="A538" s="224" t="s">
        <v>541</v>
      </c>
      <c r="B538" s="224" t="s">
        <v>176</v>
      </c>
      <c r="C538" s="224" t="s">
        <v>225</v>
      </c>
      <c r="D538" s="225">
        <v>2070309</v>
      </c>
      <c r="E538" s="232" t="s">
        <v>569</v>
      </c>
      <c r="F538" s="227"/>
      <c r="G538" s="233"/>
      <c r="H538" s="229" t="e">
        <f t="shared" si="11"/>
        <v>#DIV/0!</v>
      </c>
    </row>
    <row r="539" ht="19.5" customHeight="1" spans="1:8">
      <c r="A539" s="224" t="s">
        <v>541</v>
      </c>
      <c r="B539" s="224" t="s">
        <v>176</v>
      </c>
      <c r="C539" s="224" t="s">
        <v>174</v>
      </c>
      <c r="D539" s="225">
        <v>2070399</v>
      </c>
      <c r="E539" s="232" t="s">
        <v>570</v>
      </c>
      <c r="F539" s="227"/>
      <c r="G539" s="233"/>
      <c r="H539" s="229" t="e">
        <f t="shared" si="11"/>
        <v>#DIV/0!</v>
      </c>
    </row>
    <row r="540" ht="19.5" customHeight="1" spans="1:8">
      <c r="A540" s="224" t="s">
        <v>541</v>
      </c>
      <c r="B540" s="224" t="s">
        <v>205</v>
      </c>
      <c r="C540" s="224"/>
      <c r="D540" s="225">
        <v>20706</v>
      </c>
      <c r="E540" s="232" t="s">
        <v>571</v>
      </c>
      <c r="F540" s="227">
        <v>25</v>
      </c>
      <c r="G540" s="235">
        <v>57.2</v>
      </c>
      <c r="H540" s="229">
        <f t="shared" si="11"/>
        <v>2.288</v>
      </c>
    </row>
    <row r="541" ht="19.5" customHeight="1" spans="1:8">
      <c r="A541" s="224" t="s">
        <v>541</v>
      </c>
      <c r="B541" s="224" t="s">
        <v>205</v>
      </c>
      <c r="C541" s="224" t="s">
        <v>163</v>
      </c>
      <c r="D541" s="225">
        <v>2070601</v>
      </c>
      <c r="E541" s="232" t="s">
        <v>139</v>
      </c>
      <c r="F541" s="227"/>
      <c r="G541" s="235"/>
      <c r="H541" s="229" t="e">
        <f t="shared" si="11"/>
        <v>#DIV/0!</v>
      </c>
    </row>
    <row r="542" ht="19.5" customHeight="1" spans="1:8">
      <c r="A542" s="224" t="s">
        <v>541</v>
      </c>
      <c r="B542" s="224" t="s">
        <v>205</v>
      </c>
      <c r="C542" s="224" t="s">
        <v>164</v>
      </c>
      <c r="D542" s="225">
        <v>2070602</v>
      </c>
      <c r="E542" s="232" t="s">
        <v>165</v>
      </c>
      <c r="F542" s="227"/>
      <c r="G542" s="235">
        <v>57.2</v>
      </c>
      <c r="H542" s="229" t="e">
        <f t="shared" si="11"/>
        <v>#DIV/0!</v>
      </c>
    </row>
    <row r="543" ht="19.5" customHeight="1" spans="1:8">
      <c r="A543" s="224" t="s">
        <v>541</v>
      </c>
      <c r="B543" s="224" t="s">
        <v>205</v>
      </c>
      <c r="C543" s="224" t="s">
        <v>166</v>
      </c>
      <c r="D543" s="225">
        <v>2070603</v>
      </c>
      <c r="E543" s="232" t="s">
        <v>143</v>
      </c>
      <c r="F543" s="227"/>
      <c r="G543" s="233"/>
      <c r="H543" s="229" t="e">
        <f t="shared" si="11"/>
        <v>#DIV/0!</v>
      </c>
    </row>
    <row r="544" ht="19.5" customHeight="1" spans="1:8">
      <c r="A544" s="224" t="s">
        <v>541</v>
      </c>
      <c r="B544" s="224" t="s">
        <v>205</v>
      </c>
      <c r="C544" s="224" t="s">
        <v>168</v>
      </c>
      <c r="D544" s="225">
        <v>2070604</v>
      </c>
      <c r="E544" s="232" t="s">
        <v>572</v>
      </c>
      <c r="F544" s="227"/>
      <c r="G544" s="233"/>
      <c r="H544" s="229" t="e">
        <f t="shared" si="11"/>
        <v>#DIV/0!</v>
      </c>
    </row>
    <row r="545" ht="19.5" customHeight="1" spans="1:8">
      <c r="A545" s="224" t="s">
        <v>541</v>
      </c>
      <c r="B545" s="224" t="s">
        <v>205</v>
      </c>
      <c r="C545" s="224" t="s">
        <v>170</v>
      </c>
      <c r="D545" s="225">
        <v>2070605</v>
      </c>
      <c r="E545" s="232" t="s">
        <v>573</v>
      </c>
      <c r="F545" s="227"/>
      <c r="G545" s="233"/>
      <c r="H545" s="229" t="e">
        <f t="shared" si="11"/>
        <v>#DIV/0!</v>
      </c>
    </row>
    <row r="546" ht="19.5" customHeight="1" spans="1:8">
      <c r="A546" s="224" t="s">
        <v>541</v>
      </c>
      <c r="B546" s="224" t="s">
        <v>205</v>
      </c>
      <c r="C546" s="224" t="s">
        <v>172</v>
      </c>
      <c r="D546" s="225">
        <v>2070606</v>
      </c>
      <c r="E546" s="232" t="s">
        <v>574</v>
      </c>
      <c r="F546" s="227"/>
      <c r="G546" s="233"/>
      <c r="H546" s="229" t="e">
        <f t="shared" si="11"/>
        <v>#DIV/0!</v>
      </c>
    </row>
    <row r="547" ht="19.5" customHeight="1" spans="1:8">
      <c r="A547" s="224" t="s">
        <v>541</v>
      </c>
      <c r="B547" s="224" t="s">
        <v>205</v>
      </c>
      <c r="C547" s="224" t="s">
        <v>192</v>
      </c>
      <c r="D547" s="225">
        <v>2070607</v>
      </c>
      <c r="E547" s="232" t="s">
        <v>575</v>
      </c>
      <c r="F547" s="227">
        <v>24</v>
      </c>
      <c r="G547" s="233"/>
      <c r="H547" s="229">
        <f t="shared" si="11"/>
        <v>0</v>
      </c>
    </row>
    <row r="548" ht="19.5" customHeight="1" spans="1:8">
      <c r="A548" s="224" t="s">
        <v>541</v>
      </c>
      <c r="B548" s="224" t="s">
        <v>205</v>
      </c>
      <c r="C548" s="224" t="s">
        <v>174</v>
      </c>
      <c r="D548" s="225">
        <v>2070699</v>
      </c>
      <c r="E548" s="232" t="s">
        <v>576</v>
      </c>
      <c r="F548" s="227">
        <v>1</v>
      </c>
      <c r="G548" s="233"/>
      <c r="H548" s="229">
        <f t="shared" si="11"/>
        <v>0</v>
      </c>
    </row>
    <row r="549" ht="19.5" customHeight="1" spans="1:8">
      <c r="A549" s="224" t="s">
        <v>541</v>
      </c>
      <c r="B549" s="224" t="s">
        <v>181</v>
      </c>
      <c r="C549" s="224"/>
      <c r="D549" s="225">
        <v>20708</v>
      </c>
      <c r="E549" s="232" t="s">
        <v>577</v>
      </c>
      <c r="F549" s="227">
        <v>1162</v>
      </c>
      <c r="G549" s="235">
        <v>653.998796</v>
      </c>
      <c r="H549" s="229">
        <f t="shared" si="11"/>
        <v>0.562821683304647</v>
      </c>
    </row>
    <row r="550" ht="19.5" customHeight="1" spans="1:8">
      <c r="A550" s="224" t="s">
        <v>541</v>
      </c>
      <c r="B550" s="224" t="s">
        <v>181</v>
      </c>
      <c r="C550" s="224" t="s">
        <v>163</v>
      </c>
      <c r="D550" s="225">
        <v>2070801</v>
      </c>
      <c r="E550" s="232" t="s">
        <v>305</v>
      </c>
      <c r="F550" s="227">
        <v>408</v>
      </c>
      <c r="G550" s="235">
        <v>605.198796</v>
      </c>
      <c r="H550" s="229">
        <f t="shared" si="11"/>
        <v>1.48333038235294</v>
      </c>
    </row>
    <row r="551" ht="19.5" customHeight="1" spans="1:8">
      <c r="A551" s="224" t="s">
        <v>541</v>
      </c>
      <c r="B551" s="224" t="s">
        <v>181</v>
      </c>
      <c r="C551" s="224" t="s">
        <v>164</v>
      </c>
      <c r="D551" s="225">
        <v>2070802</v>
      </c>
      <c r="E551" s="232" t="s">
        <v>306</v>
      </c>
      <c r="F551" s="227"/>
      <c r="G551" s="235">
        <v>48.8</v>
      </c>
      <c r="H551" s="229" t="e">
        <f t="shared" si="11"/>
        <v>#DIV/0!</v>
      </c>
    </row>
    <row r="552" ht="19.5" customHeight="1" spans="1:8">
      <c r="A552" s="224" t="s">
        <v>541</v>
      </c>
      <c r="B552" s="224" t="s">
        <v>181</v>
      </c>
      <c r="C552" s="224" t="s">
        <v>166</v>
      </c>
      <c r="D552" s="225">
        <v>2070803</v>
      </c>
      <c r="E552" s="232" t="s">
        <v>307</v>
      </c>
      <c r="F552" s="227"/>
      <c r="G552" s="233"/>
      <c r="H552" s="229" t="e">
        <f t="shared" si="11"/>
        <v>#DIV/0!</v>
      </c>
    </row>
    <row r="553" ht="19.5" customHeight="1" spans="1:8">
      <c r="A553" s="224" t="s">
        <v>541</v>
      </c>
      <c r="B553" s="224" t="s">
        <v>181</v>
      </c>
      <c r="C553" s="224" t="s">
        <v>148</v>
      </c>
      <c r="D553" s="225">
        <v>2070806</v>
      </c>
      <c r="E553" s="232" t="s">
        <v>578</v>
      </c>
      <c r="F553" s="227"/>
      <c r="G553" s="233"/>
      <c r="H553" s="229" t="e">
        <f t="shared" si="11"/>
        <v>#DIV/0!</v>
      </c>
    </row>
    <row r="554" ht="19.5" customHeight="1" spans="1:8">
      <c r="A554" s="224" t="s">
        <v>541</v>
      </c>
      <c r="B554" s="224" t="s">
        <v>181</v>
      </c>
      <c r="C554" s="224" t="s">
        <v>150</v>
      </c>
      <c r="D554" s="225">
        <v>2070807</v>
      </c>
      <c r="E554" s="232" t="s">
        <v>579</v>
      </c>
      <c r="F554" s="227"/>
      <c r="G554" s="233"/>
      <c r="H554" s="229"/>
    </row>
    <row r="555" ht="19.5" customHeight="1" spans="1:8">
      <c r="A555" s="224" t="s">
        <v>541</v>
      </c>
      <c r="B555" s="224" t="s">
        <v>181</v>
      </c>
      <c r="C555" s="224" t="s">
        <v>152</v>
      </c>
      <c r="D555" s="225">
        <v>2070808</v>
      </c>
      <c r="E555" s="232" t="s">
        <v>580</v>
      </c>
      <c r="F555" s="227">
        <v>106</v>
      </c>
      <c r="G555" s="233"/>
      <c r="H555" s="229">
        <f>G555/F555</f>
        <v>0</v>
      </c>
    </row>
    <row r="556" ht="19.5" customHeight="1" spans="1:8">
      <c r="A556" s="224" t="s">
        <v>541</v>
      </c>
      <c r="B556" s="224" t="s">
        <v>181</v>
      </c>
      <c r="C556" s="224" t="s">
        <v>174</v>
      </c>
      <c r="D556" s="225">
        <v>2070899</v>
      </c>
      <c r="E556" s="232" t="s">
        <v>581</v>
      </c>
      <c r="F556" s="227">
        <v>648</v>
      </c>
      <c r="G556" s="228"/>
      <c r="H556" s="229">
        <f>G556/F556</f>
        <v>0</v>
      </c>
    </row>
    <row r="557" ht="19.5" customHeight="1" spans="1:8">
      <c r="A557" s="224" t="s">
        <v>541</v>
      </c>
      <c r="B557" s="224" t="s">
        <v>174</v>
      </c>
      <c r="C557" s="224"/>
      <c r="D557" s="225">
        <v>20799</v>
      </c>
      <c r="E557" s="232" t="s">
        <v>582</v>
      </c>
      <c r="F557" s="227">
        <v>2136</v>
      </c>
      <c r="G557" s="235">
        <v>729.1</v>
      </c>
      <c r="H557" s="229">
        <f>G557/F557</f>
        <v>0.341338951310861</v>
      </c>
    </row>
    <row r="558" ht="19.5" customHeight="1" spans="1:8">
      <c r="A558" s="224" t="s">
        <v>541</v>
      </c>
      <c r="B558" s="224" t="s">
        <v>174</v>
      </c>
      <c r="C558" s="224" t="s">
        <v>166</v>
      </c>
      <c r="D558" s="225">
        <v>2079903</v>
      </c>
      <c r="E558" s="232" t="s">
        <v>583</v>
      </c>
      <c r="F558" s="227">
        <v>90</v>
      </c>
      <c r="G558" s="235"/>
      <c r="H558" s="229">
        <f t="shared" ref="H558:H576" si="12">G558/F558</f>
        <v>0</v>
      </c>
    </row>
    <row r="559" ht="19.5" customHeight="1" spans="1:8">
      <c r="A559" s="224" t="s">
        <v>541</v>
      </c>
      <c r="B559" s="224" t="s">
        <v>174</v>
      </c>
      <c r="C559" s="224" t="s">
        <v>174</v>
      </c>
      <c r="D559" s="225">
        <v>2079999</v>
      </c>
      <c r="E559" s="232" t="s">
        <v>584</v>
      </c>
      <c r="F559" s="227">
        <v>2046</v>
      </c>
      <c r="G559" s="235">
        <v>729.1</v>
      </c>
      <c r="H559" s="229">
        <f t="shared" si="12"/>
        <v>0.356353861192571</v>
      </c>
    </row>
    <row r="560" ht="19.5" customHeight="1" spans="1:8">
      <c r="A560" s="224" t="s">
        <v>585</v>
      </c>
      <c r="B560" s="224"/>
      <c r="C560" s="224"/>
      <c r="D560" s="225">
        <v>208</v>
      </c>
      <c r="E560" s="232" t="s">
        <v>586</v>
      </c>
      <c r="F560" s="227">
        <v>54311</v>
      </c>
      <c r="G560" s="242">
        <v>71226.9325889067</v>
      </c>
      <c r="H560" s="229">
        <f t="shared" si="12"/>
        <v>1.31146420778308</v>
      </c>
    </row>
    <row r="561" ht="19.5" customHeight="1" spans="1:8">
      <c r="A561" s="224" t="s">
        <v>585</v>
      </c>
      <c r="B561" s="224" t="s">
        <v>163</v>
      </c>
      <c r="C561" s="224"/>
      <c r="D561" s="225">
        <v>20801</v>
      </c>
      <c r="E561" s="232" t="s">
        <v>587</v>
      </c>
      <c r="F561" s="227">
        <v>1068</v>
      </c>
      <c r="G561" s="235">
        <v>986.599164</v>
      </c>
      <c r="H561" s="229">
        <f t="shared" si="12"/>
        <v>0.923781988764045</v>
      </c>
    </row>
    <row r="562" ht="19.5" customHeight="1" spans="1:8">
      <c r="A562" s="224" t="s">
        <v>585</v>
      </c>
      <c r="B562" s="224" t="s">
        <v>163</v>
      </c>
      <c r="C562" s="224" t="s">
        <v>163</v>
      </c>
      <c r="D562" s="225">
        <v>2080101</v>
      </c>
      <c r="E562" s="232" t="s">
        <v>139</v>
      </c>
      <c r="F562" s="227">
        <v>742</v>
      </c>
      <c r="G562" s="235">
        <v>938.229164</v>
      </c>
      <c r="H562" s="229">
        <f t="shared" si="12"/>
        <v>1.26445978975741</v>
      </c>
    </row>
    <row r="563" ht="19.5" customHeight="1" spans="1:8">
      <c r="A563" s="224" t="s">
        <v>585</v>
      </c>
      <c r="B563" s="224" t="s">
        <v>163</v>
      </c>
      <c r="C563" s="224" t="s">
        <v>164</v>
      </c>
      <c r="D563" s="225">
        <v>2080102</v>
      </c>
      <c r="E563" s="232" t="s">
        <v>165</v>
      </c>
      <c r="F563" s="227">
        <v>152</v>
      </c>
      <c r="G563" s="233"/>
      <c r="H563" s="229">
        <f t="shared" si="12"/>
        <v>0</v>
      </c>
    </row>
    <row r="564" ht="19.5" customHeight="1" spans="1:8">
      <c r="A564" s="224" t="s">
        <v>585</v>
      </c>
      <c r="B564" s="224" t="s">
        <v>163</v>
      </c>
      <c r="C564" s="224" t="s">
        <v>166</v>
      </c>
      <c r="D564" s="225">
        <v>2080103</v>
      </c>
      <c r="E564" s="232" t="s">
        <v>143</v>
      </c>
      <c r="F564" s="227"/>
      <c r="G564" s="233"/>
      <c r="H564" s="229" t="e">
        <f t="shared" si="12"/>
        <v>#DIV/0!</v>
      </c>
    </row>
    <row r="565" ht="19.5" customHeight="1" spans="1:8">
      <c r="A565" s="224" t="s">
        <v>585</v>
      </c>
      <c r="B565" s="224" t="s">
        <v>163</v>
      </c>
      <c r="C565" s="224" t="s">
        <v>168</v>
      </c>
      <c r="D565" s="225">
        <v>2080104</v>
      </c>
      <c r="E565" s="232" t="s">
        <v>588</v>
      </c>
      <c r="F565" s="227"/>
      <c r="G565" s="233">
        <v>48.37</v>
      </c>
      <c r="H565" s="229" t="e">
        <f t="shared" si="12"/>
        <v>#DIV/0!</v>
      </c>
    </row>
    <row r="566" ht="19.5" customHeight="1" spans="1:8">
      <c r="A566" s="224" t="s">
        <v>585</v>
      </c>
      <c r="B566" s="224" t="s">
        <v>163</v>
      </c>
      <c r="C566" s="224" t="s">
        <v>170</v>
      </c>
      <c r="D566" s="225">
        <v>2080105</v>
      </c>
      <c r="E566" s="232" t="s">
        <v>589</v>
      </c>
      <c r="F566" s="227"/>
      <c r="G566" s="233"/>
      <c r="H566" s="229" t="e">
        <f t="shared" si="12"/>
        <v>#DIV/0!</v>
      </c>
    </row>
    <row r="567" ht="19.5" customHeight="1" spans="1:8">
      <c r="A567" s="224" t="s">
        <v>585</v>
      </c>
      <c r="B567" s="224" t="s">
        <v>163</v>
      </c>
      <c r="C567" s="224" t="s">
        <v>172</v>
      </c>
      <c r="D567" s="225">
        <v>2080106</v>
      </c>
      <c r="E567" s="232" t="s">
        <v>590</v>
      </c>
      <c r="F567" s="227"/>
      <c r="G567" s="233"/>
      <c r="H567" s="229" t="e">
        <f t="shared" si="12"/>
        <v>#DIV/0!</v>
      </c>
    </row>
    <row r="568" ht="19.5" customHeight="1" spans="1:8">
      <c r="A568" s="224" t="s">
        <v>585</v>
      </c>
      <c r="B568" s="224" t="s">
        <v>163</v>
      </c>
      <c r="C568" s="224" t="s">
        <v>192</v>
      </c>
      <c r="D568" s="225">
        <v>2080107</v>
      </c>
      <c r="E568" s="232" t="s">
        <v>591</v>
      </c>
      <c r="F568" s="227"/>
      <c r="G568" s="233"/>
      <c r="H568" s="229" t="e">
        <f t="shared" si="12"/>
        <v>#DIV/0!</v>
      </c>
    </row>
    <row r="569" ht="19.5" customHeight="1" spans="1:8">
      <c r="A569" s="224" t="s">
        <v>585</v>
      </c>
      <c r="B569" s="224" t="s">
        <v>163</v>
      </c>
      <c r="C569" s="224" t="s">
        <v>194</v>
      </c>
      <c r="D569" s="225">
        <v>2080108</v>
      </c>
      <c r="E569" s="232" t="s">
        <v>210</v>
      </c>
      <c r="F569" s="227"/>
      <c r="G569" s="233"/>
      <c r="H569" s="229" t="e">
        <f t="shared" si="12"/>
        <v>#DIV/0!</v>
      </c>
    </row>
    <row r="570" ht="19.5" customHeight="1" spans="1:8">
      <c r="A570" s="224" t="s">
        <v>585</v>
      </c>
      <c r="B570" s="224" t="s">
        <v>163</v>
      </c>
      <c r="C570" s="224" t="s">
        <v>225</v>
      </c>
      <c r="D570" s="225">
        <v>2080109</v>
      </c>
      <c r="E570" s="232" t="s">
        <v>592</v>
      </c>
      <c r="F570" s="227">
        <v>3</v>
      </c>
      <c r="G570" s="233"/>
      <c r="H570" s="229">
        <f t="shared" si="12"/>
        <v>0</v>
      </c>
    </row>
    <row r="571" ht="19.5" customHeight="1" spans="1:8">
      <c r="A571" s="224" t="s">
        <v>585</v>
      </c>
      <c r="B571" s="224" t="s">
        <v>163</v>
      </c>
      <c r="C571" s="224" t="s">
        <v>227</v>
      </c>
      <c r="D571" s="225">
        <v>2080110</v>
      </c>
      <c r="E571" s="232" t="s">
        <v>593</v>
      </c>
      <c r="F571" s="227"/>
      <c r="G571" s="233"/>
      <c r="H571" s="229" t="e">
        <f t="shared" si="12"/>
        <v>#DIV/0!</v>
      </c>
    </row>
    <row r="572" ht="19.5" customHeight="1" spans="1:8">
      <c r="A572" s="224" t="s">
        <v>585</v>
      </c>
      <c r="B572" s="224" t="s">
        <v>163</v>
      </c>
      <c r="C572" s="224" t="s">
        <v>229</v>
      </c>
      <c r="D572" s="225">
        <v>2080111</v>
      </c>
      <c r="E572" s="232" t="s">
        <v>594</v>
      </c>
      <c r="F572" s="227"/>
      <c r="G572" s="233"/>
      <c r="H572" s="229" t="e">
        <f t="shared" si="12"/>
        <v>#DIV/0!</v>
      </c>
    </row>
    <row r="573" ht="19.5" customHeight="1" spans="1:8">
      <c r="A573" s="224" t="s">
        <v>585</v>
      </c>
      <c r="B573" s="224" t="s">
        <v>163</v>
      </c>
      <c r="C573" s="224" t="s">
        <v>231</v>
      </c>
      <c r="D573" s="225">
        <v>2080112</v>
      </c>
      <c r="E573" s="232" t="s">
        <v>595</v>
      </c>
      <c r="F573" s="227"/>
      <c r="G573" s="228"/>
      <c r="H573" s="229" t="e">
        <f t="shared" si="12"/>
        <v>#DIV/0!</v>
      </c>
    </row>
    <row r="574" ht="19.5" customHeight="1" spans="1:8">
      <c r="A574" s="224" t="s">
        <v>585</v>
      </c>
      <c r="B574" s="224" t="s">
        <v>163</v>
      </c>
      <c r="C574" s="224" t="s">
        <v>174</v>
      </c>
      <c r="D574" s="225">
        <v>2080199</v>
      </c>
      <c r="E574" s="232" t="s">
        <v>596</v>
      </c>
      <c r="F574" s="227">
        <v>171</v>
      </c>
      <c r="G574" s="233"/>
      <c r="H574" s="229">
        <f t="shared" si="12"/>
        <v>0</v>
      </c>
    </row>
    <row r="575" ht="19.5" customHeight="1" spans="1:8">
      <c r="A575" s="224" t="s">
        <v>585</v>
      </c>
      <c r="B575" s="224" t="s">
        <v>161</v>
      </c>
      <c r="C575" s="224"/>
      <c r="D575" s="225">
        <v>20802</v>
      </c>
      <c r="E575" s="232" t="s">
        <v>597</v>
      </c>
      <c r="F575" s="227">
        <v>641</v>
      </c>
      <c r="G575" s="235">
        <v>2008.961952</v>
      </c>
      <c r="H575" s="229">
        <f t="shared" si="12"/>
        <v>3.13410600936037</v>
      </c>
    </row>
    <row r="576" ht="19.5" customHeight="1" spans="1:8">
      <c r="A576" s="224" t="s">
        <v>585</v>
      </c>
      <c r="B576" s="224" t="s">
        <v>161</v>
      </c>
      <c r="C576" s="224" t="s">
        <v>163</v>
      </c>
      <c r="D576" s="225">
        <v>2080201</v>
      </c>
      <c r="E576" s="232" t="s">
        <v>139</v>
      </c>
      <c r="F576" s="227">
        <v>321</v>
      </c>
      <c r="G576" s="235">
        <v>448.539552</v>
      </c>
      <c r="H576" s="229">
        <f t="shared" si="12"/>
        <v>1.39731947663551</v>
      </c>
    </row>
    <row r="577" ht="19.5" customHeight="1" spans="1:8">
      <c r="A577" s="224" t="s">
        <v>585</v>
      </c>
      <c r="B577" s="224" t="s">
        <v>161</v>
      </c>
      <c r="C577" s="224" t="s">
        <v>164</v>
      </c>
      <c r="D577" s="225">
        <v>2080202</v>
      </c>
      <c r="E577" s="232" t="s">
        <v>165</v>
      </c>
      <c r="F577" s="227">
        <v>60</v>
      </c>
      <c r="G577" s="235"/>
      <c r="H577" s="229">
        <f t="shared" ref="H577:H640" si="13">G577/F577</f>
        <v>0</v>
      </c>
    </row>
    <row r="578" ht="19.5" customHeight="1" spans="1:8">
      <c r="A578" s="224" t="s">
        <v>585</v>
      </c>
      <c r="B578" s="224" t="s">
        <v>161</v>
      </c>
      <c r="C578" s="224" t="s">
        <v>166</v>
      </c>
      <c r="D578" s="225">
        <v>2080203</v>
      </c>
      <c r="E578" s="232" t="s">
        <v>143</v>
      </c>
      <c r="F578" s="227"/>
      <c r="G578" s="233"/>
      <c r="H578" s="229" t="e">
        <f t="shared" si="13"/>
        <v>#DIV/0!</v>
      </c>
    </row>
    <row r="579" ht="19.5" customHeight="1" spans="1:8">
      <c r="A579" s="224" t="s">
        <v>585</v>
      </c>
      <c r="B579" s="224" t="s">
        <v>161</v>
      </c>
      <c r="C579" s="224" t="s">
        <v>205</v>
      </c>
      <c r="D579" s="225">
        <v>2080206</v>
      </c>
      <c r="E579" s="232" t="s">
        <v>598</v>
      </c>
      <c r="F579" s="227"/>
      <c r="G579" s="233">
        <v>1068.4452</v>
      </c>
      <c r="H579" s="229" t="e">
        <f t="shared" si="13"/>
        <v>#DIV/0!</v>
      </c>
    </row>
    <row r="580" ht="19.5" customHeight="1" spans="1:8">
      <c r="A580" s="224" t="s">
        <v>585</v>
      </c>
      <c r="B580" s="224" t="s">
        <v>161</v>
      </c>
      <c r="C580" s="224" t="s">
        <v>192</v>
      </c>
      <c r="D580" s="225">
        <v>2080207</v>
      </c>
      <c r="E580" s="232" t="s">
        <v>599</v>
      </c>
      <c r="F580" s="227"/>
      <c r="G580" s="228"/>
      <c r="H580" s="229" t="e">
        <f t="shared" si="13"/>
        <v>#DIV/0!</v>
      </c>
    </row>
    <row r="581" ht="19.5" customHeight="1" spans="1:8">
      <c r="A581" s="224" t="s">
        <v>585</v>
      </c>
      <c r="B581" s="224" t="s">
        <v>161</v>
      </c>
      <c r="C581" s="224" t="s">
        <v>194</v>
      </c>
      <c r="D581" s="225">
        <v>2080208</v>
      </c>
      <c r="E581" s="232" t="s">
        <v>600</v>
      </c>
      <c r="F581" s="227">
        <v>18</v>
      </c>
      <c r="G581" s="235"/>
      <c r="H581" s="229">
        <f t="shared" si="13"/>
        <v>0</v>
      </c>
    </row>
    <row r="582" ht="19.5" customHeight="1" spans="1:8">
      <c r="A582" s="224" t="s">
        <v>585</v>
      </c>
      <c r="B582" s="224" t="s">
        <v>161</v>
      </c>
      <c r="C582" s="224" t="s">
        <v>174</v>
      </c>
      <c r="D582" s="225">
        <v>2080299</v>
      </c>
      <c r="E582" s="232" t="s">
        <v>601</v>
      </c>
      <c r="F582" s="227">
        <v>242</v>
      </c>
      <c r="G582" s="235">
        <v>491.9772</v>
      </c>
      <c r="H582" s="229">
        <f t="shared" si="13"/>
        <v>2.03296363636364</v>
      </c>
    </row>
    <row r="583" ht="19.5" customHeight="1" spans="1:8">
      <c r="A583" s="224" t="s">
        <v>585</v>
      </c>
      <c r="B583" s="224" t="s">
        <v>187</v>
      </c>
      <c r="C583" s="224"/>
      <c r="D583" s="225">
        <v>20804</v>
      </c>
      <c r="E583" s="232" t="s">
        <v>602</v>
      </c>
      <c r="F583" s="227"/>
      <c r="G583" s="233"/>
      <c r="H583" s="229" t="e">
        <f t="shared" si="13"/>
        <v>#DIV/0!</v>
      </c>
    </row>
    <row r="584" ht="19.5" customHeight="1" spans="1:8">
      <c r="A584" s="224" t="s">
        <v>585</v>
      </c>
      <c r="B584" s="224" t="s">
        <v>187</v>
      </c>
      <c r="C584" s="224" t="s">
        <v>161</v>
      </c>
      <c r="D584" s="225">
        <v>2080402</v>
      </c>
      <c r="E584" s="232" t="s">
        <v>603</v>
      </c>
      <c r="F584" s="227"/>
      <c r="G584" s="233"/>
      <c r="H584" s="229" t="e">
        <f t="shared" si="13"/>
        <v>#DIV/0!</v>
      </c>
    </row>
    <row r="585" ht="19.5" customHeight="1" spans="1:8">
      <c r="A585" s="224" t="s">
        <v>585</v>
      </c>
      <c r="B585" s="224" t="s">
        <v>197</v>
      </c>
      <c r="C585" s="224"/>
      <c r="D585" s="225">
        <v>20805</v>
      </c>
      <c r="E585" s="232" t="s">
        <v>604</v>
      </c>
      <c r="F585" s="227">
        <v>15064</v>
      </c>
      <c r="G585" s="235">
        <v>28905.7716722667</v>
      </c>
      <c r="H585" s="229">
        <f t="shared" si="13"/>
        <v>1.9188642905116</v>
      </c>
    </row>
    <row r="586" ht="19.5" customHeight="1" spans="1:8">
      <c r="A586" s="224" t="s">
        <v>585</v>
      </c>
      <c r="B586" s="224" t="s">
        <v>197</v>
      </c>
      <c r="C586" s="224" t="s">
        <v>163</v>
      </c>
      <c r="D586" s="225">
        <v>2080501</v>
      </c>
      <c r="E586" s="232" t="s">
        <v>605</v>
      </c>
      <c r="F586" s="227"/>
      <c r="G586" s="233"/>
      <c r="H586" s="229" t="e">
        <f t="shared" si="13"/>
        <v>#DIV/0!</v>
      </c>
    </row>
    <row r="587" ht="19.5" customHeight="1" spans="1:8">
      <c r="A587" s="224" t="s">
        <v>585</v>
      </c>
      <c r="B587" s="224" t="s">
        <v>197</v>
      </c>
      <c r="C587" s="224" t="s">
        <v>164</v>
      </c>
      <c r="D587" s="225">
        <v>2080502</v>
      </c>
      <c r="E587" s="232" t="s">
        <v>606</v>
      </c>
      <c r="F587" s="227">
        <v>9</v>
      </c>
      <c r="G587" s="228"/>
      <c r="H587" s="229">
        <f t="shared" si="13"/>
        <v>0</v>
      </c>
    </row>
    <row r="588" ht="19.5" customHeight="1" spans="1:8">
      <c r="A588" s="224" t="s">
        <v>585</v>
      </c>
      <c r="B588" s="224" t="s">
        <v>197</v>
      </c>
      <c r="C588" s="224" t="s">
        <v>166</v>
      </c>
      <c r="D588" s="225">
        <v>2080503</v>
      </c>
      <c r="E588" s="232" t="s">
        <v>607</v>
      </c>
      <c r="F588" s="227"/>
      <c r="G588" s="233"/>
      <c r="H588" s="229" t="e">
        <f t="shared" si="13"/>
        <v>#DIV/0!</v>
      </c>
    </row>
    <row r="589" ht="19.5" customHeight="1" spans="1:8">
      <c r="A589" s="224" t="s">
        <v>585</v>
      </c>
      <c r="B589" s="224" t="s">
        <v>197</v>
      </c>
      <c r="C589" s="224" t="s">
        <v>197</v>
      </c>
      <c r="D589" s="225">
        <v>2080505</v>
      </c>
      <c r="E589" s="232" t="s">
        <v>608</v>
      </c>
      <c r="F589" s="227">
        <v>4210</v>
      </c>
      <c r="G589" s="228">
        <v>4691.77167226666</v>
      </c>
      <c r="H589" s="229">
        <f t="shared" si="13"/>
        <v>1.1144350765479</v>
      </c>
    </row>
    <row r="590" ht="19.5" customHeight="1" spans="1:8">
      <c r="A590" s="224" t="s">
        <v>585</v>
      </c>
      <c r="B590" s="224" t="s">
        <v>197</v>
      </c>
      <c r="C590" s="224" t="s">
        <v>205</v>
      </c>
      <c r="D590" s="225">
        <v>2080506</v>
      </c>
      <c r="E590" s="232" t="s">
        <v>609</v>
      </c>
      <c r="F590" s="227">
        <v>1600</v>
      </c>
      <c r="G590" s="233">
        <v>2414</v>
      </c>
      <c r="H590" s="229">
        <f t="shared" si="13"/>
        <v>1.50875</v>
      </c>
    </row>
    <row r="591" ht="19.5" customHeight="1" spans="1:8">
      <c r="A591" s="224" t="s">
        <v>585</v>
      </c>
      <c r="B591" s="224" t="s">
        <v>197</v>
      </c>
      <c r="C591" s="224" t="s">
        <v>213</v>
      </c>
      <c r="D591" s="225">
        <v>2080507</v>
      </c>
      <c r="E591" s="232" t="s">
        <v>610</v>
      </c>
      <c r="F591" s="227">
        <v>8645</v>
      </c>
      <c r="G591" s="233">
        <v>21800</v>
      </c>
      <c r="H591" s="229">
        <f t="shared" si="13"/>
        <v>2.52168883747831</v>
      </c>
    </row>
    <row r="592" ht="19.5" customHeight="1" spans="1:8">
      <c r="A592" s="224" t="s">
        <v>585</v>
      </c>
      <c r="B592" s="224" t="s">
        <v>197</v>
      </c>
      <c r="C592" s="224" t="s">
        <v>181</v>
      </c>
      <c r="D592" s="225">
        <v>2080508</v>
      </c>
      <c r="E592" s="232" t="s">
        <v>611</v>
      </c>
      <c r="F592" s="227">
        <v>600</v>
      </c>
      <c r="G592" s="235"/>
      <c r="H592" s="229">
        <f t="shared" si="13"/>
        <v>0</v>
      </c>
    </row>
    <row r="593" ht="19.5" customHeight="1" spans="1:8">
      <c r="A593" s="224" t="s">
        <v>585</v>
      </c>
      <c r="B593" s="224" t="s">
        <v>197</v>
      </c>
      <c r="C593" s="224" t="s">
        <v>174</v>
      </c>
      <c r="D593" s="225">
        <v>2080599</v>
      </c>
      <c r="E593" s="232" t="s">
        <v>612</v>
      </c>
      <c r="F593" s="227"/>
      <c r="G593" s="233"/>
      <c r="H593" s="229" t="e">
        <f t="shared" si="13"/>
        <v>#DIV/0!</v>
      </c>
    </row>
    <row r="594" ht="19.5" customHeight="1" spans="1:8">
      <c r="A594" s="224" t="s">
        <v>585</v>
      </c>
      <c r="B594" s="224" t="s">
        <v>205</v>
      </c>
      <c r="C594" s="224"/>
      <c r="D594" s="225">
        <v>20806</v>
      </c>
      <c r="E594" s="232" t="s">
        <v>613</v>
      </c>
      <c r="F594" s="227">
        <v>214</v>
      </c>
      <c r="G594" s="235">
        <v>300</v>
      </c>
      <c r="H594" s="229">
        <f t="shared" si="13"/>
        <v>1.4018691588785</v>
      </c>
    </row>
    <row r="595" ht="19.5" customHeight="1" spans="1:8">
      <c r="A595" s="224" t="s">
        <v>585</v>
      </c>
      <c r="B595" s="224" t="s">
        <v>205</v>
      </c>
      <c r="C595" s="224" t="s">
        <v>163</v>
      </c>
      <c r="D595" s="225">
        <v>2080601</v>
      </c>
      <c r="E595" s="232" t="s">
        <v>614</v>
      </c>
      <c r="F595" s="227">
        <v>204</v>
      </c>
      <c r="G595" s="233"/>
      <c r="H595" s="229">
        <f t="shared" si="13"/>
        <v>0</v>
      </c>
    </row>
    <row r="596" ht="19.5" customHeight="1" spans="1:8">
      <c r="A596" s="224" t="s">
        <v>585</v>
      </c>
      <c r="B596" s="224" t="s">
        <v>205</v>
      </c>
      <c r="C596" s="224" t="s">
        <v>164</v>
      </c>
      <c r="D596" s="225">
        <v>2080602</v>
      </c>
      <c r="E596" s="232" t="s">
        <v>615</v>
      </c>
      <c r="F596" s="227"/>
      <c r="G596" s="228"/>
      <c r="H596" s="229" t="e">
        <f t="shared" si="13"/>
        <v>#DIV/0!</v>
      </c>
    </row>
    <row r="597" ht="19.5" customHeight="1" spans="1:8">
      <c r="A597" s="224" t="s">
        <v>585</v>
      </c>
      <c r="B597" s="224" t="s">
        <v>205</v>
      </c>
      <c r="C597" s="224" t="s">
        <v>174</v>
      </c>
      <c r="D597" s="225">
        <v>2080699</v>
      </c>
      <c r="E597" s="232" t="s">
        <v>616</v>
      </c>
      <c r="F597" s="227">
        <v>10</v>
      </c>
      <c r="G597" s="235">
        <v>300</v>
      </c>
      <c r="H597" s="229">
        <f t="shared" si="13"/>
        <v>30</v>
      </c>
    </row>
    <row r="598" ht="19.5" customHeight="1" spans="1:8">
      <c r="A598" s="224" t="s">
        <v>585</v>
      </c>
      <c r="B598" s="224" t="s">
        <v>213</v>
      </c>
      <c r="C598" s="224"/>
      <c r="D598" s="225">
        <v>20807</v>
      </c>
      <c r="E598" s="232" t="s">
        <v>617</v>
      </c>
      <c r="F598" s="227">
        <v>1051</v>
      </c>
      <c r="G598" s="235">
        <v>1500</v>
      </c>
      <c r="H598" s="229">
        <f t="shared" si="13"/>
        <v>1.42721217887726</v>
      </c>
    </row>
    <row r="599" ht="19.5" customHeight="1" spans="1:8">
      <c r="A599" s="224" t="s">
        <v>585</v>
      </c>
      <c r="B599" s="224" t="s">
        <v>213</v>
      </c>
      <c r="C599" s="224" t="s">
        <v>163</v>
      </c>
      <c r="D599" s="225">
        <v>2080701</v>
      </c>
      <c r="E599" s="232" t="s">
        <v>618</v>
      </c>
      <c r="F599" s="227">
        <v>1</v>
      </c>
      <c r="G599" s="235">
        <v>1500</v>
      </c>
      <c r="H599" s="229">
        <f t="shared" si="13"/>
        <v>1500</v>
      </c>
    </row>
    <row r="600" ht="19.5" customHeight="1" spans="1:8">
      <c r="A600" s="224" t="s">
        <v>585</v>
      </c>
      <c r="B600" s="224" t="s">
        <v>213</v>
      </c>
      <c r="C600" s="224" t="s">
        <v>164</v>
      </c>
      <c r="D600" s="225">
        <v>2080702</v>
      </c>
      <c r="E600" s="232" t="s">
        <v>619</v>
      </c>
      <c r="F600" s="227"/>
      <c r="G600" s="233"/>
      <c r="H600" s="229" t="e">
        <f t="shared" si="13"/>
        <v>#DIV/0!</v>
      </c>
    </row>
    <row r="601" ht="19.5" customHeight="1" spans="1:8">
      <c r="A601" s="224" t="s">
        <v>585</v>
      </c>
      <c r="B601" s="224" t="s">
        <v>213</v>
      </c>
      <c r="C601" s="224" t="s">
        <v>187</v>
      </c>
      <c r="D601" s="225">
        <v>2080704</v>
      </c>
      <c r="E601" s="232" t="s">
        <v>620</v>
      </c>
      <c r="F601" s="227"/>
      <c r="G601" s="228"/>
      <c r="H601" s="229" t="e">
        <f t="shared" si="13"/>
        <v>#DIV/0!</v>
      </c>
    </row>
    <row r="602" ht="19.5" customHeight="1" spans="1:8">
      <c r="A602" s="224" t="s">
        <v>585</v>
      </c>
      <c r="B602" s="224" t="s">
        <v>213</v>
      </c>
      <c r="C602" s="224" t="s">
        <v>170</v>
      </c>
      <c r="D602" s="225">
        <v>2080705</v>
      </c>
      <c r="E602" s="232" t="s">
        <v>621</v>
      </c>
      <c r="F602" s="227"/>
      <c r="G602" s="233"/>
      <c r="H602" s="229" t="e">
        <f t="shared" si="13"/>
        <v>#DIV/0!</v>
      </c>
    </row>
    <row r="603" ht="19.5" customHeight="1" spans="1:8">
      <c r="A603" s="224" t="s">
        <v>585</v>
      </c>
      <c r="B603" s="224" t="s">
        <v>213</v>
      </c>
      <c r="C603" s="224" t="s">
        <v>183</v>
      </c>
      <c r="D603" s="225">
        <v>2080709</v>
      </c>
      <c r="E603" s="232" t="s">
        <v>622</v>
      </c>
      <c r="F603" s="227"/>
      <c r="G603" s="233"/>
      <c r="H603" s="229" t="e">
        <f t="shared" si="13"/>
        <v>#DIV/0!</v>
      </c>
    </row>
    <row r="604" ht="19.5" customHeight="1" spans="1:8">
      <c r="A604" s="224" t="s">
        <v>585</v>
      </c>
      <c r="B604" s="224" t="s">
        <v>213</v>
      </c>
      <c r="C604" s="224" t="s">
        <v>234</v>
      </c>
      <c r="D604" s="225">
        <v>2080711</v>
      </c>
      <c r="E604" s="232" t="s">
        <v>623</v>
      </c>
      <c r="F604" s="227"/>
      <c r="G604" s="228"/>
      <c r="H604" s="229" t="e">
        <f t="shared" si="13"/>
        <v>#DIV/0!</v>
      </c>
    </row>
    <row r="605" ht="19.5" customHeight="1" spans="1:8">
      <c r="A605" s="224" t="s">
        <v>585</v>
      </c>
      <c r="B605" s="224" t="s">
        <v>213</v>
      </c>
      <c r="C605" s="224" t="s">
        <v>231</v>
      </c>
      <c r="D605" s="225">
        <v>2080712</v>
      </c>
      <c r="E605" s="232" t="s">
        <v>624</v>
      </c>
      <c r="F605" s="227"/>
      <c r="G605" s="233"/>
      <c r="H605" s="229" t="e">
        <f t="shared" si="13"/>
        <v>#DIV/0!</v>
      </c>
    </row>
    <row r="606" ht="19.5" customHeight="1" spans="1:8">
      <c r="A606" s="224" t="s">
        <v>585</v>
      </c>
      <c r="B606" s="224" t="s">
        <v>213</v>
      </c>
      <c r="C606" s="224" t="s">
        <v>240</v>
      </c>
      <c r="D606" s="225">
        <v>2080713</v>
      </c>
      <c r="E606" s="232" t="s">
        <v>625</v>
      </c>
      <c r="F606" s="227"/>
      <c r="G606" s="233"/>
      <c r="H606" s="229" t="e">
        <f t="shared" si="13"/>
        <v>#DIV/0!</v>
      </c>
    </row>
    <row r="607" ht="19.5" customHeight="1" spans="1:8">
      <c r="A607" s="224" t="s">
        <v>585</v>
      </c>
      <c r="B607" s="224" t="s">
        <v>213</v>
      </c>
      <c r="C607" s="224" t="s">
        <v>174</v>
      </c>
      <c r="D607" s="225">
        <v>2080799</v>
      </c>
      <c r="E607" s="232" t="s">
        <v>626</v>
      </c>
      <c r="F607" s="227">
        <v>1050</v>
      </c>
      <c r="G607" s="228"/>
      <c r="H607" s="229">
        <f t="shared" si="13"/>
        <v>0</v>
      </c>
    </row>
    <row r="608" ht="19.5" customHeight="1" spans="1:8">
      <c r="A608" s="224" t="s">
        <v>585</v>
      </c>
      <c r="B608" s="224" t="s">
        <v>181</v>
      </c>
      <c r="C608" s="224"/>
      <c r="D608" s="225">
        <v>20808</v>
      </c>
      <c r="E608" s="232" t="s">
        <v>627</v>
      </c>
      <c r="F608" s="227">
        <v>5345</v>
      </c>
      <c r="G608" s="235">
        <v>2787.858</v>
      </c>
      <c r="H608" s="229">
        <f t="shared" si="13"/>
        <v>0.521582413470533</v>
      </c>
    </row>
    <row r="609" ht="19.5" customHeight="1" spans="1:8">
      <c r="A609" s="224" t="s">
        <v>585</v>
      </c>
      <c r="B609" s="224" t="s">
        <v>181</v>
      </c>
      <c r="C609" s="224" t="s">
        <v>163</v>
      </c>
      <c r="D609" s="225">
        <v>2080801</v>
      </c>
      <c r="E609" s="232" t="s">
        <v>628</v>
      </c>
      <c r="F609" s="227">
        <v>995</v>
      </c>
      <c r="G609" s="235">
        <v>1300</v>
      </c>
      <c r="H609" s="229">
        <f t="shared" si="13"/>
        <v>1.30653266331658</v>
      </c>
    </row>
    <row r="610" ht="19.5" customHeight="1" spans="1:8">
      <c r="A610" s="224" t="s">
        <v>585</v>
      </c>
      <c r="B610" s="224" t="s">
        <v>181</v>
      </c>
      <c r="C610" s="224" t="s">
        <v>164</v>
      </c>
      <c r="D610" s="225">
        <v>2080802</v>
      </c>
      <c r="E610" s="232" t="s">
        <v>629</v>
      </c>
      <c r="F610" s="227"/>
      <c r="G610" s="228"/>
      <c r="H610" s="229" t="e">
        <f t="shared" si="13"/>
        <v>#DIV/0!</v>
      </c>
    </row>
    <row r="611" ht="19.5" customHeight="1" spans="1:8">
      <c r="A611" s="224" t="s">
        <v>585</v>
      </c>
      <c r="B611" s="224" t="s">
        <v>181</v>
      </c>
      <c r="C611" s="224" t="s">
        <v>166</v>
      </c>
      <c r="D611" s="225">
        <v>2080803</v>
      </c>
      <c r="E611" s="232" t="s">
        <v>630</v>
      </c>
      <c r="F611" s="227"/>
      <c r="G611" s="233"/>
      <c r="H611" s="229" t="e">
        <f t="shared" si="13"/>
        <v>#DIV/0!</v>
      </c>
    </row>
    <row r="612" ht="19.5" customHeight="1" spans="1:8">
      <c r="A612" s="224" t="s">
        <v>585</v>
      </c>
      <c r="B612" s="224" t="s">
        <v>181</v>
      </c>
      <c r="C612" s="224" t="s">
        <v>146</v>
      </c>
      <c r="D612" s="225">
        <v>2080805</v>
      </c>
      <c r="E612" s="232" t="s">
        <v>631</v>
      </c>
      <c r="F612" s="227">
        <v>220</v>
      </c>
      <c r="G612" s="228">
        <v>460</v>
      </c>
      <c r="H612" s="229">
        <f t="shared" si="13"/>
        <v>2.09090909090909</v>
      </c>
    </row>
    <row r="613" ht="19.5" customHeight="1" spans="1:8">
      <c r="A613" s="224" t="s">
        <v>585</v>
      </c>
      <c r="B613" s="224" t="s">
        <v>181</v>
      </c>
      <c r="C613" s="224" t="s">
        <v>148</v>
      </c>
      <c r="D613" s="225">
        <v>2080806</v>
      </c>
      <c r="E613" s="232" t="s">
        <v>632</v>
      </c>
      <c r="F613" s="227"/>
      <c r="G613" s="233"/>
      <c r="H613" s="229"/>
    </row>
    <row r="614" ht="19.5" customHeight="1" spans="1:8">
      <c r="A614" s="224" t="s">
        <v>585</v>
      </c>
      <c r="B614" s="224" t="s">
        <v>181</v>
      </c>
      <c r="C614" s="224" t="s">
        <v>150</v>
      </c>
      <c r="D614" s="225">
        <v>2080807</v>
      </c>
      <c r="E614" s="232" t="s">
        <v>633</v>
      </c>
      <c r="F614" s="227"/>
      <c r="G614" s="235"/>
      <c r="H614" s="229" t="e">
        <f t="shared" ref="H614:H629" si="14">G614/F614</f>
        <v>#DIV/0!</v>
      </c>
    </row>
    <row r="615" ht="19.5" customHeight="1" spans="1:8">
      <c r="A615" s="224" t="s">
        <v>585</v>
      </c>
      <c r="B615" s="224" t="s">
        <v>181</v>
      </c>
      <c r="C615" s="224" t="s">
        <v>152</v>
      </c>
      <c r="D615" s="225">
        <v>2080808</v>
      </c>
      <c r="E615" s="232" t="s">
        <v>634</v>
      </c>
      <c r="F615" s="227">
        <v>5</v>
      </c>
      <c r="G615" s="233"/>
      <c r="H615" s="229">
        <f t="shared" si="14"/>
        <v>0</v>
      </c>
    </row>
    <row r="616" ht="19.5" customHeight="1" spans="1:8">
      <c r="A616" s="224" t="s">
        <v>585</v>
      </c>
      <c r="B616" s="224" t="s">
        <v>181</v>
      </c>
      <c r="C616" s="224" t="s">
        <v>174</v>
      </c>
      <c r="D616" s="225">
        <v>2080899</v>
      </c>
      <c r="E616" s="232" t="s">
        <v>635</v>
      </c>
      <c r="F616" s="227">
        <v>4125</v>
      </c>
      <c r="G616" s="235">
        <v>1027.858</v>
      </c>
      <c r="H616" s="229">
        <f t="shared" si="14"/>
        <v>0.249177696969697</v>
      </c>
    </row>
    <row r="617" ht="19.5" customHeight="1" spans="1:8">
      <c r="A617" s="224" t="s">
        <v>585</v>
      </c>
      <c r="B617" s="224" t="s">
        <v>183</v>
      </c>
      <c r="C617" s="224"/>
      <c r="D617" s="225">
        <v>20809</v>
      </c>
      <c r="E617" s="232" t="s">
        <v>636</v>
      </c>
      <c r="F617" s="227">
        <v>752</v>
      </c>
      <c r="G617" s="235">
        <v>4578.06</v>
      </c>
      <c r="H617" s="229">
        <f t="shared" si="14"/>
        <v>6.08784574468085</v>
      </c>
    </row>
    <row r="618" ht="19.5" customHeight="1" spans="1:8">
      <c r="A618" s="224" t="s">
        <v>585</v>
      </c>
      <c r="B618" s="224" t="s">
        <v>183</v>
      </c>
      <c r="C618" s="224" t="s">
        <v>163</v>
      </c>
      <c r="D618" s="225">
        <v>2080901</v>
      </c>
      <c r="E618" s="232" t="s">
        <v>637</v>
      </c>
      <c r="F618" s="227">
        <v>151</v>
      </c>
      <c r="G618" s="235">
        <v>326</v>
      </c>
      <c r="H618" s="229">
        <f t="shared" si="14"/>
        <v>2.15894039735099</v>
      </c>
    </row>
    <row r="619" ht="19.5" customHeight="1" spans="1:8">
      <c r="A619" s="224" t="s">
        <v>585</v>
      </c>
      <c r="B619" s="224" t="s">
        <v>183</v>
      </c>
      <c r="C619" s="224" t="s">
        <v>164</v>
      </c>
      <c r="D619" s="225">
        <v>2080902</v>
      </c>
      <c r="E619" s="232" t="s">
        <v>638</v>
      </c>
      <c r="F619" s="227">
        <v>398</v>
      </c>
      <c r="G619" s="233">
        <v>375.08</v>
      </c>
      <c r="H619" s="229">
        <f t="shared" si="14"/>
        <v>0.942412060301507</v>
      </c>
    </row>
    <row r="620" ht="19.5" customHeight="1" spans="1:8">
      <c r="A620" s="224" t="s">
        <v>585</v>
      </c>
      <c r="B620" s="224" t="s">
        <v>183</v>
      </c>
      <c r="C620" s="224" t="s">
        <v>166</v>
      </c>
      <c r="D620" s="225">
        <v>2080903</v>
      </c>
      <c r="E620" s="232" t="s">
        <v>639</v>
      </c>
      <c r="F620" s="227">
        <v>20</v>
      </c>
      <c r="G620" s="233">
        <v>13.3</v>
      </c>
      <c r="H620" s="229">
        <f t="shared" si="14"/>
        <v>0.665</v>
      </c>
    </row>
    <row r="621" ht="19.5" customHeight="1" spans="1:8">
      <c r="A621" s="224" t="s">
        <v>585</v>
      </c>
      <c r="B621" s="224" t="s">
        <v>183</v>
      </c>
      <c r="C621" s="224" t="s">
        <v>168</v>
      </c>
      <c r="D621" s="225">
        <v>2080904</v>
      </c>
      <c r="E621" s="232" t="s">
        <v>640</v>
      </c>
      <c r="F621" s="227">
        <v>8</v>
      </c>
      <c r="G621" s="228"/>
      <c r="H621" s="229">
        <f t="shared" si="14"/>
        <v>0</v>
      </c>
    </row>
    <row r="622" ht="19.5" customHeight="1" spans="1:8">
      <c r="A622" s="224" t="s">
        <v>585</v>
      </c>
      <c r="B622" s="224" t="s">
        <v>183</v>
      </c>
      <c r="C622" s="224" t="s">
        <v>170</v>
      </c>
      <c r="D622" s="225">
        <v>2080905</v>
      </c>
      <c r="E622" s="232" t="s">
        <v>641</v>
      </c>
      <c r="F622" s="227">
        <v>126</v>
      </c>
      <c r="G622" s="233"/>
      <c r="H622" s="229">
        <f t="shared" si="14"/>
        <v>0</v>
      </c>
    </row>
    <row r="623" ht="19.5" customHeight="1" spans="1:8">
      <c r="A623" s="224" t="s">
        <v>585</v>
      </c>
      <c r="B623" s="224" t="s">
        <v>183</v>
      </c>
      <c r="C623" s="224" t="s">
        <v>174</v>
      </c>
      <c r="D623" s="225">
        <v>2080999</v>
      </c>
      <c r="E623" s="232" t="s">
        <v>642</v>
      </c>
      <c r="F623" s="227">
        <v>49</v>
      </c>
      <c r="G623" s="228">
        <v>3863.68</v>
      </c>
      <c r="H623" s="229">
        <f t="shared" si="14"/>
        <v>78.850612244898</v>
      </c>
    </row>
    <row r="624" ht="19.5" customHeight="1" spans="1:8">
      <c r="A624" s="224" t="s">
        <v>585</v>
      </c>
      <c r="B624" s="224" t="s">
        <v>418</v>
      </c>
      <c r="C624" s="224"/>
      <c r="D624" s="225">
        <v>20810</v>
      </c>
      <c r="E624" s="232" t="s">
        <v>643</v>
      </c>
      <c r="F624" s="227">
        <v>1147</v>
      </c>
      <c r="G624" s="235">
        <v>1027.6</v>
      </c>
      <c r="H624" s="229">
        <f t="shared" si="14"/>
        <v>0.89590235396687</v>
      </c>
    </row>
    <row r="625" ht="19.5" customHeight="1" spans="1:8">
      <c r="A625" s="224" t="s">
        <v>585</v>
      </c>
      <c r="B625" s="224" t="s">
        <v>418</v>
      </c>
      <c r="C625" s="224" t="s">
        <v>163</v>
      </c>
      <c r="D625" s="225">
        <v>2081001</v>
      </c>
      <c r="E625" s="232" t="s">
        <v>644</v>
      </c>
      <c r="F625" s="227">
        <v>260</v>
      </c>
      <c r="G625" s="235">
        <v>43.5</v>
      </c>
      <c r="H625" s="229">
        <f t="shared" si="14"/>
        <v>0.167307692307692</v>
      </c>
    </row>
    <row r="626" ht="19.5" customHeight="1" spans="1:8">
      <c r="A626" s="224" t="s">
        <v>585</v>
      </c>
      <c r="B626" s="224" t="s">
        <v>418</v>
      </c>
      <c r="C626" s="224" t="s">
        <v>164</v>
      </c>
      <c r="D626" s="225">
        <v>2081002</v>
      </c>
      <c r="E626" s="243" t="s">
        <v>645</v>
      </c>
      <c r="F626" s="227">
        <v>282</v>
      </c>
      <c r="G626" s="235">
        <v>0</v>
      </c>
      <c r="H626" s="229">
        <f t="shared" si="14"/>
        <v>0</v>
      </c>
    </row>
    <row r="627" ht="19.5" customHeight="1" spans="1:8">
      <c r="A627" s="224" t="s">
        <v>585</v>
      </c>
      <c r="B627" s="224" t="s">
        <v>418</v>
      </c>
      <c r="C627" s="224" t="s">
        <v>166</v>
      </c>
      <c r="D627" s="225">
        <v>2081003</v>
      </c>
      <c r="E627" s="232" t="s">
        <v>646</v>
      </c>
      <c r="F627" s="227"/>
      <c r="G627" s="233"/>
      <c r="H627" s="229" t="e">
        <f t="shared" si="14"/>
        <v>#DIV/0!</v>
      </c>
    </row>
    <row r="628" ht="19.5" customHeight="1" spans="1:8">
      <c r="A628" s="224" t="s">
        <v>585</v>
      </c>
      <c r="B628" s="224" t="s">
        <v>418</v>
      </c>
      <c r="C628" s="224" t="s">
        <v>187</v>
      </c>
      <c r="D628" s="225">
        <v>2081004</v>
      </c>
      <c r="E628" s="232" t="s">
        <v>647</v>
      </c>
      <c r="F628" s="227">
        <v>381</v>
      </c>
      <c r="G628" s="235">
        <v>120</v>
      </c>
      <c r="H628" s="229">
        <f t="shared" si="14"/>
        <v>0.31496062992126</v>
      </c>
    </row>
    <row r="629" ht="19.5" customHeight="1" spans="1:8">
      <c r="A629" s="224" t="s">
        <v>585</v>
      </c>
      <c r="B629" s="224" t="s">
        <v>418</v>
      </c>
      <c r="C629" s="224" t="s">
        <v>197</v>
      </c>
      <c r="D629" s="225">
        <v>2081005</v>
      </c>
      <c r="E629" s="232" t="s">
        <v>648</v>
      </c>
      <c r="F629" s="227"/>
      <c r="G629" s="235">
        <v>864.1</v>
      </c>
      <c r="H629" s="229" t="e">
        <f t="shared" si="14"/>
        <v>#DIV/0!</v>
      </c>
    </row>
    <row r="630" ht="19.5" customHeight="1" spans="1:8">
      <c r="A630" s="224" t="s">
        <v>585</v>
      </c>
      <c r="B630" s="224" t="s">
        <v>418</v>
      </c>
      <c r="C630" s="224" t="s">
        <v>148</v>
      </c>
      <c r="D630" s="225">
        <v>2081006</v>
      </c>
      <c r="E630" s="232" t="s">
        <v>649</v>
      </c>
      <c r="F630" s="227">
        <v>192</v>
      </c>
      <c r="G630" s="235"/>
      <c r="H630" s="229"/>
    </row>
    <row r="631" ht="19.5" customHeight="1" spans="1:8">
      <c r="A631" s="224" t="s">
        <v>585</v>
      </c>
      <c r="B631" s="224" t="s">
        <v>418</v>
      </c>
      <c r="C631" s="224" t="s">
        <v>174</v>
      </c>
      <c r="D631" s="225">
        <v>2081099</v>
      </c>
      <c r="E631" s="232" t="s">
        <v>650</v>
      </c>
      <c r="F631" s="227">
        <v>32</v>
      </c>
      <c r="G631" s="233"/>
      <c r="H631" s="229">
        <f t="shared" ref="H631:H642" si="15">G631/F631</f>
        <v>0</v>
      </c>
    </row>
    <row r="632" ht="19.5" customHeight="1" spans="1:8">
      <c r="A632" s="224" t="s">
        <v>585</v>
      </c>
      <c r="B632" s="224" t="s">
        <v>234</v>
      </c>
      <c r="C632" s="224"/>
      <c r="D632" s="225">
        <v>20811</v>
      </c>
      <c r="E632" s="232" t="s">
        <v>651</v>
      </c>
      <c r="F632" s="227">
        <v>1269</v>
      </c>
      <c r="G632" s="235">
        <v>1566.538144</v>
      </c>
      <c r="H632" s="229">
        <f t="shared" si="15"/>
        <v>1.23446662253743</v>
      </c>
    </row>
    <row r="633" ht="19.5" customHeight="1" spans="1:8">
      <c r="A633" s="224" t="s">
        <v>585</v>
      </c>
      <c r="B633" s="224" t="s">
        <v>234</v>
      </c>
      <c r="C633" s="224" t="s">
        <v>163</v>
      </c>
      <c r="D633" s="225">
        <v>2081101</v>
      </c>
      <c r="E633" s="232" t="s">
        <v>139</v>
      </c>
      <c r="F633" s="227">
        <v>86</v>
      </c>
      <c r="G633" s="235">
        <v>106.768144</v>
      </c>
      <c r="H633" s="229">
        <f t="shared" si="15"/>
        <v>1.24149004651163</v>
      </c>
    </row>
    <row r="634" ht="19.5" customHeight="1" spans="1:8">
      <c r="A634" s="224" t="s">
        <v>585</v>
      </c>
      <c r="B634" s="224" t="s">
        <v>234</v>
      </c>
      <c r="C634" s="224" t="s">
        <v>164</v>
      </c>
      <c r="D634" s="225">
        <v>2081102</v>
      </c>
      <c r="E634" s="232" t="s">
        <v>165</v>
      </c>
      <c r="F634" s="227">
        <v>19</v>
      </c>
      <c r="G634" s="233"/>
      <c r="H634" s="229">
        <f t="shared" si="15"/>
        <v>0</v>
      </c>
    </row>
    <row r="635" ht="19.5" customHeight="1" spans="1:8">
      <c r="A635" s="224" t="s">
        <v>585</v>
      </c>
      <c r="B635" s="224" t="s">
        <v>234</v>
      </c>
      <c r="C635" s="224" t="s">
        <v>166</v>
      </c>
      <c r="D635" s="225">
        <v>2081103</v>
      </c>
      <c r="E635" s="232" t="s">
        <v>143</v>
      </c>
      <c r="F635" s="227"/>
      <c r="G635" s="233"/>
      <c r="H635" s="229" t="e">
        <f t="shared" si="15"/>
        <v>#DIV/0!</v>
      </c>
    </row>
    <row r="636" ht="19.5" customHeight="1" spans="1:8">
      <c r="A636" s="224" t="s">
        <v>585</v>
      </c>
      <c r="B636" s="224" t="s">
        <v>234</v>
      </c>
      <c r="C636" s="224" t="s">
        <v>168</v>
      </c>
      <c r="D636" s="225">
        <v>2081104</v>
      </c>
      <c r="E636" s="226" t="s">
        <v>652</v>
      </c>
      <c r="F636" s="227">
        <v>94</v>
      </c>
      <c r="G636" s="235"/>
      <c r="H636" s="229">
        <f t="shared" si="15"/>
        <v>0</v>
      </c>
    </row>
    <row r="637" ht="19.5" customHeight="1" spans="1:8">
      <c r="A637" s="224" t="s">
        <v>585</v>
      </c>
      <c r="B637" s="224" t="s">
        <v>234</v>
      </c>
      <c r="C637" s="224" t="s">
        <v>170</v>
      </c>
      <c r="D637" s="225">
        <v>2081105</v>
      </c>
      <c r="E637" s="232" t="s">
        <v>653</v>
      </c>
      <c r="F637" s="227">
        <v>46</v>
      </c>
      <c r="G637" s="228"/>
      <c r="H637" s="229">
        <f t="shared" si="15"/>
        <v>0</v>
      </c>
    </row>
    <row r="638" ht="19.5" customHeight="1" spans="1:8">
      <c r="A638" s="224" t="s">
        <v>585</v>
      </c>
      <c r="B638" s="224" t="s">
        <v>234</v>
      </c>
      <c r="C638" s="224" t="s">
        <v>172</v>
      </c>
      <c r="D638" s="225">
        <v>2081106</v>
      </c>
      <c r="E638" s="232" t="s">
        <v>654</v>
      </c>
      <c r="F638" s="227"/>
      <c r="G638" s="233"/>
      <c r="H638" s="229" t="e">
        <f t="shared" si="15"/>
        <v>#DIV/0!</v>
      </c>
    </row>
    <row r="639" ht="19.5" customHeight="1" spans="1:8">
      <c r="A639" s="224" t="s">
        <v>585</v>
      </c>
      <c r="B639" s="224" t="s">
        <v>234</v>
      </c>
      <c r="C639" s="224" t="s">
        <v>192</v>
      </c>
      <c r="D639" s="225">
        <v>2081107</v>
      </c>
      <c r="E639" s="232" t="s">
        <v>655</v>
      </c>
      <c r="F639" s="227">
        <v>937</v>
      </c>
      <c r="G639" s="233"/>
      <c r="H639" s="229">
        <f t="shared" si="15"/>
        <v>0</v>
      </c>
    </row>
    <row r="640" ht="19.5" customHeight="1" spans="1:8">
      <c r="A640" s="224" t="s">
        <v>585</v>
      </c>
      <c r="B640" s="224" t="s">
        <v>234</v>
      </c>
      <c r="C640" s="224" t="s">
        <v>174</v>
      </c>
      <c r="D640" s="225">
        <v>2081199</v>
      </c>
      <c r="E640" s="232" t="s">
        <v>656</v>
      </c>
      <c r="F640" s="227">
        <v>87</v>
      </c>
      <c r="G640" s="235">
        <v>1459.77</v>
      </c>
      <c r="H640" s="229">
        <f t="shared" si="15"/>
        <v>16.7789655172414</v>
      </c>
    </row>
    <row r="641" ht="19.5" customHeight="1" spans="1:8">
      <c r="A641" s="224" t="s">
        <v>585</v>
      </c>
      <c r="B641" s="224" t="s">
        <v>657</v>
      </c>
      <c r="C641" s="224"/>
      <c r="D641" s="225">
        <v>20816</v>
      </c>
      <c r="E641" s="232" t="s">
        <v>658</v>
      </c>
      <c r="F641" s="227"/>
      <c r="G641" s="233"/>
      <c r="H641" s="229" t="e">
        <f t="shared" si="15"/>
        <v>#DIV/0!</v>
      </c>
    </row>
    <row r="642" ht="19.5" customHeight="1" spans="1:8">
      <c r="A642" s="224" t="s">
        <v>585</v>
      </c>
      <c r="B642" s="224" t="s">
        <v>657</v>
      </c>
      <c r="C642" s="224" t="s">
        <v>163</v>
      </c>
      <c r="D642" s="225">
        <v>2081601</v>
      </c>
      <c r="E642" s="232" t="s">
        <v>139</v>
      </c>
      <c r="F642" s="227"/>
      <c r="G642" s="228"/>
      <c r="H642" s="229" t="e">
        <f t="shared" si="15"/>
        <v>#DIV/0!</v>
      </c>
    </row>
    <row r="643" ht="19.5" customHeight="1" spans="1:8">
      <c r="A643" s="224" t="s">
        <v>585</v>
      </c>
      <c r="B643" s="224" t="s">
        <v>657</v>
      </c>
      <c r="C643" s="224" t="s">
        <v>164</v>
      </c>
      <c r="D643" s="225">
        <v>2081602</v>
      </c>
      <c r="E643" s="232" t="s">
        <v>165</v>
      </c>
      <c r="F643" s="227"/>
      <c r="G643" s="233"/>
      <c r="H643" s="229" t="e">
        <f t="shared" ref="H643:H706" si="16">G643/F643</f>
        <v>#DIV/0!</v>
      </c>
    </row>
    <row r="644" ht="19.5" customHeight="1" spans="1:8">
      <c r="A644" s="224" t="s">
        <v>585</v>
      </c>
      <c r="B644" s="224" t="s">
        <v>657</v>
      </c>
      <c r="C644" s="224" t="s">
        <v>166</v>
      </c>
      <c r="D644" s="225">
        <v>2081603</v>
      </c>
      <c r="E644" s="232" t="s">
        <v>143</v>
      </c>
      <c r="F644" s="227"/>
      <c r="G644" s="233"/>
      <c r="H644" s="229" t="e">
        <f t="shared" si="16"/>
        <v>#DIV/0!</v>
      </c>
    </row>
    <row r="645" ht="19.5" customHeight="1" spans="1:8">
      <c r="A645" s="224" t="s">
        <v>585</v>
      </c>
      <c r="B645" s="224" t="s">
        <v>657</v>
      </c>
      <c r="C645" s="224" t="s">
        <v>174</v>
      </c>
      <c r="D645" s="225">
        <v>2081699</v>
      </c>
      <c r="E645" s="232" t="s">
        <v>659</v>
      </c>
      <c r="F645" s="227"/>
      <c r="G645" s="233"/>
      <c r="H645" s="229" t="e">
        <f t="shared" si="16"/>
        <v>#DIV/0!</v>
      </c>
    </row>
    <row r="646" ht="19.5" customHeight="1" spans="1:8">
      <c r="A646" s="224" t="s">
        <v>585</v>
      </c>
      <c r="B646" s="224" t="s">
        <v>394</v>
      </c>
      <c r="C646" s="224"/>
      <c r="D646" s="225">
        <v>20819</v>
      </c>
      <c r="E646" s="232" t="s">
        <v>660</v>
      </c>
      <c r="F646" s="227">
        <v>3244</v>
      </c>
      <c r="G646" s="235">
        <v>4142.36</v>
      </c>
      <c r="H646" s="229">
        <f t="shared" si="16"/>
        <v>1.27692971639951</v>
      </c>
    </row>
    <row r="647" ht="19.5" customHeight="1" spans="1:8">
      <c r="A647" s="224" t="s">
        <v>585</v>
      </c>
      <c r="B647" s="224" t="s">
        <v>394</v>
      </c>
      <c r="C647" s="224" t="s">
        <v>163</v>
      </c>
      <c r="D647" s="225">
        <v>2081901</v>
      </c>
      <c r="E647" s="232" t="s">
        <v>661</v>
      </c>
      <c r="F647" s="227">
        <v>686</v>
      </c>
      <c r="G647" s="235">
        <v>815.4</v>
      </c>
      <c r="H647" s="229">
        <f t="shared" si="16"/>
        <v>1.18862973760933</v>
      </c>
    </row>
    <row r="648" ht="19.5" customHeight="1" spans="1:8">
      <c r="A648" s="224" t="s">
        <v>585</v>
      </c>
      <c r="B648" s="224" t="s">
        <v>394</v>
      </c>
      <c r="C648" s="224" t="s">
        <v>164</v>
      </c>
      <c r="D648" s="225">
        <v>2081902</v>
      </c>
      <c r="E648" s="232" t="s">
        <v>662</v>
      </c>
      <c r="F648" s="227">
        <v>2558</v>
      </c>
      <c r="G648" s="235">
        <v>3326.96</v>
      </c>
      <c r="H648" s="229">
        <f t="shared" si="16"/>
        <v>1.30060985144644</v>
      </c>
    </row>
    <row r="649" ht="19.5" customHeight="1" spans="1:8">
      <c r="A649" s="224" t="s">
        <v>585</v>
      </c>
      <c r="B649" s="224" t="s">
        <v>663</v>
      </c>
      <c r="C649" s="224"/>
      <c r="D649" s="225">
        <v>20820</v>
      </c>
      <c r="E649" s="232" t="s">
        <v>664</v>
      </c>
      <c r="F649" s="227">
        <v>229</v>
      </c>
      <c r="G649" s="235">
        <v>380</v>
      </c>
      <c r="H649" s="229">
        <f t="shared" si="16"/>
        <v>1.65938864628821</v>
      </c>
    </row>
    <row r="650" ht="19.5" customHeight="1" spans="1:8">
      <c r="A650" s="224" t="s">
        <v>585</v>
      </c>
      <c r="B650" s="224" t="s">
        <v>663</v>
      </c>
      <c r="C650" s="224" t="s">
        <v>163</v>
      </c>
      <c r="D650" s="225">
        <v>2082001</v>
      </c>
      <c r="E650" s="232" t="s">
        <v>665</v>
      </c>
      <c r="F650" s="227">
        <v>199</v>
      </c>
      <c r="G650" s="235">
        <v>350</v>
      </c>
      <c r="H650" s="229">
        <f t="shared" si="16"/>
        <v>1.75879396984925</v>
      </c>
    </row>
    <row r="651" ht="19.5" customHeight="1" spans="1:8">
      <c r="A651" s="224" t="s">
        <v>585</v>
      </c>
      <c r="B651" s="224" t="s">
        <v>663</v>
      </c>
      <c r="C651" s="224" t="s">
        <v>164</v>
      </c>
      <c r="D651" s="225">
        <v>2082002</v>
      </c>
      <c r="E651" s="232" t="s">
        <v>666</v>
      </c>
      <c r="F651" s="227">
        <v>30</v>
      </c>
      <c r="G651" s="233">
        <v>30</v>
      </c>
      <c r="H651" s="229">
        <f t="shared" si="16"/>
        <v>1</v>
      </c>
    </row>
    <row r="652" ht="19.5" customHeight="1" spans="1:8">
      <c r="A652" s="224" t="s">
        <v>585</v>
      </c>
      <c r="B652" s="224" t="s">
        <v>667</v>
      </c>
      <c r="C652" s="224"/>
      <c r="D652" s="225">
        <v>20821</v>
      </c>
      <c r="E652" s="232" t="s">
        <v>668</v>
      </c>
      <c r="F652" s="227">
        <v>3292</v>
      </c>
      <c r="G652" s="235">
        <v>3157.56</v>
      </c>
      <c r="H652" s="229">
        <f t="shared" si="16"/>
        <v>0.959161603888214</v>
      </c>
    </row>
    <row r="653" ht="19.5" customHeight="1" spans="1:8">
      <c r="A653" s="224" t="s">
        <v>585</v>
      </c>
      <c r="B653" s="224" t="s">
        <v>667</v>
      </c>
      <c r="C653" s="224" t="s">
        <v>163</v>
      </c>
      <c r="D653" s="225">
        <v>2082101</v>
      </c>
      <c r="E653" s="232" t="s">
        <v>669</v>
      </c>
      <c r="F653" s="227"/>
      <c r="G653" s="235">
        <v>20.4</v>
      </c>
      <c r="H653" s="229" t="e">
        <f t="shared" si="16"/>
        <v>#DIV/0!</v>
      </c>
    </row>
    <row r="654" ht="19.5" customHeight="1" spans="1:8">
      <c r="A654" s="224" t="s">
        <v>585</v>
      </c>
      <c r="B654" s="224" t="s">
        <v>667</v>
      </c>
      <c r="C654" s="224" t="s">
        <v>164</v>
      </c>
      <c r="D654" s="225">
        <v>2082102</v>
      </c>
      <c r="E654" s="232" t="s">
        <v>670</v>
      </c>
      <c r="F654" s="227">
        <v>3292</v>
      </c>
      <c r="G654" s="235">
        <v>3137.16</v>
      </c>
      <c r="H654" s="229">
        <f t="shared" si="16"/>
        <v>0.952964763061968</v>
      </c>
    </row>
    <row r="655" ht="19.5" customHeight="1" spans="1:8">
      <c r="A655" s="224" t="s">
        <v>585</v>
      </c>
      <c r="B655" s="224" t="s">
        <v>671</v>
      </c>
      <c r="C655" s="224"/>
      <c r="D655" s="225">
        <v>20824</v>
      </c>
      <c r="E655" s="232" t="s">
        <v>672</v>
      </c>
      <c r="F655" s="227"/>
      <c r="G655" s="228"/>
      <c r="H655" s="229" t="e">
        <f t="shared" si="16"/>
        <v>#DIV/0!</v>
      </c>
    </row>
    <row r="656" ht="19.5" customHeight="1" spans="1:8">
      <c r="A656" s="224" t="s">
        <v>585</v>
      </c>
      <c r="B656" s="224" t="s">
        <v>671</v>
      </c>
      <c r="C656" s="224" t="s">
        <v>163</v>
      </c>
      <c r="D656" s="225">
        <v>2082401</v>
      </c>
      <c r="E656" s="232" t="s">
        <v>673</v>
      </c>
      <c r="F656" s="227"/>
      <c r="G656" s="233"/>
      <c r="H656" s="229" t="e">
        <f t="shared" si="16"/>
        <v>#DIV/0!</v>
      </c>
    </row>
    <row r="657" ht="19.5" customHeight="1" spans="1:8">
      <c r="A657" s="224" t="s">
        <v>585</v>
      </c>
      <c r="B657" s="224" t="s">
        <v>671</v>
      </c>
      <c r="C657" s="224" t="s">
        <v>164</v>
      </c>
      <c r="D657" s="225">
        <v>2082402</v>
      </c>
      <c r="E657" s="232" t="s">
        <v>674</v>
      </c>
      <c r="F657" s="227"/>
      <c r="G657" s="233"/>
      <c r="H657" s="229" t="e">
        <f t="shared" si="16"/>
        <v>#DIV/0!</v>
      </c>
    </row>
    <row r="658" ht="19.5" customHeight="1" spans="1:8">
      <c r="A658" s="224" t="s">
        <v>585</v>
      </c>
      <c r="B658" s="224" t="s">
        <v>261</v>
      </c>
      <c r="C658" s="224"/>
      <c r="D658" s="225">
        <v>20825</v>
      </c>
      <c r="E658" s="232" t="s">
        <v>675</v>
      </c>
      <c r="F658" s="227">
        <v>17</v>
      </c>
      <c r="G658" s="233">
        <v>366.38</v>
      </c>
      <c r="H658" s="229">
        <f t="shared" si="16"/>
        <v>21.5517647058824</v>
      </c>
    </row>
    <row r="659" ht="19.5" customHeight="1" spans="1:8">
      <c r="A659" s="224" t="s">
        <v>585</v>
      </c>
      <c r="B659" s="224" t="s">
        <v>261</v>
      </c>
      <c r="C659" s="224" t="s">
        <v>163</v>
      </c>
      <c r="D659" s="225">
        <v>2082501</v>
      </c>
      <c r="E659" s="232" t="s">
        <v>676</v>
      </c>
      <c r="F659" s="227"/>
      <c r="G659" s="228">
        <v>366.38</v>
      </c>
      <c r="H659" s="229" t="e">
        <f t="shared" si="16"/>
        <v>#DIV/0!</v>
      </c>
    </row>
    <row r="660" ht="19.5" customHeight="1" spans="1:8">
      <c r="A660" s="224" t="s">
        <v>585</v>
      </c>
      <c r="B660" s="224" t="s">
        <v>261</v>
      </c>
      <c r="C660" s="224" t="s">
        <v>164</v>
      </c>
      <c r="D660" s="225">
        <v>2082502</v>
      </c>
      <c r="E660" s="232" t="s">
        <v>677</v>
      </c>
      <c r="F660" s="227">
        <v>17</v>
      </c>
      <c r="G660" s="233"/>
      <c r="H660" s="229">
        <f t="shared" si="16"/>
        <v>0</v>
      </c>
    </row>
    <row r="661" ht="19.5" customHeight="1" spans="1:8">
      <c r="A661" s="224" t="s">
        <v>585</v>
      </c>
      <c r="B661" s="224" t="s">
        <v>266</v>
      </c>
      <c r="C661" s="224"/>
      <c r="D661" s="225">
        <v>20826</v>
      </c>
      <c r="E661" s="232" t="s">
        <v>678</v>
      </c>
      <c r="F661" s="227">
        <v>18212</v>
      </c>
      <c r="G661" s="235">
        <v>18019</v>
      </c>
      <c r="H661" s="229">
        <f t="shared" si="16"/>
        <v>0.989402591697782</v>
      </c>
    </row>
    <row r="662" ht="19.5" customHeight="1" spans="1:8">
      <c r="A662" s="224" t="s">
        <v>585</v>
      </c>
      <c r="B662" s="224" t="s">
        <v>266</v>
      </c>
      <c r="C662" s="224" t="s">
        <v>163</v>
      </c>
      <c r="D662" s="225">
        <v>2082601</v>
      </c>
      <c r="E662" s="232" t="s">
        <v>679</v>
      </c>
      <c r="F662" s="227"/>
      <c r="G662" s="235"/>
      <c r="H662" s="229" t="e">
        <f t="shared" si="16"/>
        <v>#DIV/0!</v>
      </c>
    </row>
    <row r="663" ht="19.5" customHeight="1" spans="1:8">
      <c r="A663" s="224" t="s">
        <v>585</v>
      </c>
      <c r="B663" s="224" t="s">
        <v>266</v>
      </c>
      <c r="C663" s="224" t="s">
        <v>164</v>
      </c>
      <c r="D663" s="225">
        <v>2082602</v>
      </c>
      <c r="E663" s="232" t="s">
        <v>680</v>
      </c>
      <c r="F663" s="227">
        <v>18212</v>
      </c>
      <c r="G663" s="235">
        <v>18019</v>
      </c>
      <c r="H663" s="229">
        <f t="shared" si="16"/>
        <v>0.989402591697782</v>
      </c>
    </row>
    <row r="664" ht="19.5" customHeight="1" spans="1:8">
      <c r="A664" s="224" t="s">
        <v>585</v>
      </c>
      <c r="B664" s="224" t="s">
        <v>266</v>
      </c>
      <c r="C664" s="224" t="s">
        <v>174</v>
      </c>
      <c r="D664" s="225">
        <v>2082699</v>
      </c>
      <c r="E664" s="232" t="s">
        <v>681</v>
      </c>
      <c r="F664" s="227"/>
      <c r="G664" s="233"/>
      <c r="H664" s="229" t="e">
        <f t="shared" si="16"/>
        <v>#DIV/0!</v>
      </c>
    </row>
    <row r="665" ht="19.5" customHeight="1" spans="1:8">
      <c r="A665" s="224" t="s">
        <v>585</v>
      </c>
      <c r="B665" s="224" t="s">
        <v>682</v>
      </c>
      <c r="C665" s="224"/>
      <c r="D665" s="225">
        <v>20827</v>
      </c>
      <c r="E665" s="232" t="s">
        <v>683</v>
      </c>
      <c r="F665" s="227"/>
      <c r="G665" s="235"/>
      <c r="H665" s="229" t="e">
        <f t="shared" si="16"/>
        <v>#DIV/0!</v>
      </c>
    </row>
    <row r="666" ht="19.5" customHeight="1" spans="1:8">
      <c r="A666" s="224" t="s">
        <v>585</v>
      </c>
      <c r="B666" s="224" t="s">
        <v>682</v>
      </c>
      <c r="C666" s="224" t="s">
        <v>163</v>
      </c>
      <c r="D666" s="225">
        <v>2082701</v>
      </c>
      <c r="E666" s="232" t="s">
        <v>684</v>
      </c>
      <c r="F666" s="227"/>
      <c r="G666" s="233"/>
      <c r="H666" s="229" t="e">
        <f t="shared" si="16"/>
        <v>#DIV/0!</v>
      </c>
    </row>
    <row r="667" ht="19.5" customHeight="1" spans="1:8">
      <c r="A667" s="224" t="s">
        <v>585</v>
      </c>
      <c r="B667" s="224" t="s">
        <v>682</v>
      </c>
      <c r="C667" s="224" t="s">
        <v>164</v>
      </c>
      <c r="D667" s="225">
        <v>2082702</v>
      </c>
      <c r="E667" s="232" t="s">
        <v>685</v>
      </c>
      <c r="F667" s="227"/>
      <c r="G667" s="235"/>
      <c r="H667" s="229" t="e">
        <f t="shared" si="16"/>
        <v>#DIV/0!</v>
      </c>
    </row>
    <row r="668" ht="19.5" customHeight="1" spans="1:8">
      <c r="A668" s="224" t="s">
        <v>585</v>
      </c>
      <c r="B668" s="224" t="s">
        <v>682</v>
      </c>
      <c r="C668" s="224"/>
      <c r="D668" s="225"/>
      <c r="E668" s="232" t="s">
        <v>686</v>
      </c>
      <c r="F668" s="227"/>
      <c r="G668" s="233"/>
      <c r="H668" s="229" t="e">
        <f t="shared" si="16"/>
        <v>#DIV/0!</v>
      </c>
    </row>
    <row r="669" ht="19.5" customHeight="1" spans="1:8">
      <c r="A669" s="224" t="s">
        <v>585</v>
      </c>
      <c r="B669" s="224" t="s">
        <v>682</v>
      </c>
      <c r="C669" s="224" t="s">
        <v>174</v>
      </c>
      <c r="D669" s="225">
        <v>2082799</v>
      </c>
      <c r="E669" s="232" t="s">
        <v>687</v>
      </c>
      <c r="F669" s="227"/>
      <c r="G669" s="233"/>
      <c r="H669" s="229" t="e">
        <f t="shared" si="16"/>
        <v>#DIV/0!</v>
      </c>
    </row>
    <row r="670" ht="19.5" customHeight="1" spans="1:8">
      <c r="A670" s="224" t="s">
        <v>585</v>
      </c>
      <c r="B670" s="224" t="s">
        <v>270</v>
      </c>
      <c r="C670" s="224"/>
      <c r="D670" s="225">
        <v>20828</v>
      </c>
      <c r="E670" s="232" t="s">
        <v>688</v>
      </c>
      <c r="F670" s="227">
        <v>349</v>
      </c>
      <c r="G670" s="235">
        <v>268.802268</v>
      </c>
      <c r="H670" s="229">
        <f t="shared" si="16"/>
        <v>0.770207071633238</v>
      </c>
    </row>
    <row r="671" ht="19.5" customHeight="1" spans="1:8">
      <c r="A671" s="224" t="s">
        <v>585</v>
      </c>
      <c r="B671" s="224" t="s">
        <v>270</v>
      </c>
      <c r="C671" s="224" t="s">
        <v>163</v>
      </c>
      <c r="D671" s="225">
        <v>2082801</v>
      </c>
      <c r="E671" s="232" t="s">
        <v>139</v>
      </c>
      <c r="F671" s="227">
        <v>160</v>
      </c>
      <c r="G671" s="235">
        <v>268.802268</v>
      </c>
      <c r="H671" s="229">
        <f t="shared" si="16"/>
        <v>1.680014175</v>
      </c>
    </row>
    <row r="672" ht="19.5" customHeight="1" spans="1:8">
      <c r="A672" s="224" t="s">
        <v>585</v>
      </c>
      <c r="B672" s="224" t="s">
        <v>270</v>
      </c>
      <c r="C672" s="224" t="s">
        <v>164</v>
      </c>
      <c r="D672" s="225">
        <v>2082802</v>
      </c>
      <c r="E672" s="232" t="s">
        <v>165</v>
      </c>
      <c r="F672" s="227">
        <v>110</v>
      </c>
      <c r="G672" s="235"/>
      <c r="H672" s="229">
        <f t="shared" si="16"/>
        <v>0</v>
      </c>
    </row>
    <row r="673" ht="19.5" customHeight="1" spans="1:8">
      <c r="A673" s="224" t="s">
        <v>585</v>
      </c>
      <c r="B673" s="224" t="s">
        <v>270</v>
      </c>
      <c r="C673" s="224" t="s">
        <v>166</v>
      </c>
      <c r="D673" s="225">
        <v>2082803</v>
      </c>
      <c r="E673" s="232" t="s">
        <v>143</v>
      </c>
      <c r="F673" s="227"/>
      <c r="G673" s="233"/>
      <c r="H673" s="229" t="e">
        <f t="shared" si="16"/>
        <v>#DIV/0!</v>
      </c>
    </row>
    <row r="674" ht="19.5" customHeight="1" spans="1:8">
      <c r="A674" s="224" t="s">
        <v>585</v>
      </c>
      <c r="B674" s="224" t="s">
        <v>270</v>
      </c>
      <c r="C674" s="224" t="s">
        <v>168</v>
      </c>
      <c r="D674" s="225">
        <v>2082804</v>
      </c>
      <c r="E674" s="232" t="s">
        <v>689</v>
      </c>
      <c r="F674" s="227"/>
      <c r="G674" s="228"/>
      <c r="H674" s="229" t="e">
        <f t="shared" si="16"/>
        <v>#DIV/0!</v>
      </c>
    </row>
    <row r="675" ht="19.5" customHeight="1" spans="1:8">
      <c r="A675" s="224" t="s">
        <v>585</v>
      </c>
      <c r="B675" s="224" t="s">
        <v>270</v>
      </c>
      <c r="C675" s="224" t="s">
        <v>170</v>
      </c>
      <c r="D675" s="225">
        <v>2082805</v>
      </c>
      <c r="E675" s="232" t="s">
        <v>690</v>
      </c>
      <c r="F675" s="227"/>
      <c r="G675" s="233"/>
      <c r="H675" s="229" t="e">
        <f t="shared" si="16"/>
        <v>#DIV/0!</v>
      </c>
    </row>
    <row r="676" ht="19.5" customHeight="1" spans="1:8">
      <c r="A676" s="224" t="s">
        <v>585</v>
      </c>
      <c r="B676" s="224" t="s">
        <v>270</v>
      </c>
      <c r="C676" s="224" t="s">
        <v>185</v>
      </c>
      <c r="D676" s="225">
        <v>2082850</v>
      </c>
      <c r="E676" s="232" t="s">
        <v>157</v>
      </c>
      <c r="F676" s="227"/>
      <c r="G676" s="233"/>
      <c r="H676" s="229" t="e">
        <f t="shared" si="16"/>
        <v>#DIV/0!</v>
      </c>
    </row>
    <row r="677" ht="19.5" customHeight="1" spans="1:8">
      <c r="A677" s="224" t="s">
        <v>585</v>
      </c>
      <c r="B677" s="224" t="s">
        <v>270</v>
      </c>
      <c r="C677" s="224" t="s">
        <v>174</v>
      </c>
      <c r="D677" s="225">
        <v>2082899</v>
      </c>
      <c r="E677" s="232" t="s">
        <v>691</v>
      </c>
      <c r="F677" s="227">
        <v>79</v>
      </c>
      <c r="G677" s="233"/>
      <c r="H677" s="229">
        <f t="shared" si="16"/>
        <v>0</v>
      </c>
    </row>
    <row r="678" ht="19.5" customHeight="1" spans="1:8">
      <c r="A678" s="224" t="s">
        <v>585</v>
      </c>
      <c r="B678" s="224" t="s">
        <v>692</v>
      </c>
      <c r="C678" s="224"/>
      <c r="D678" s="225">
        <v>20830</v>
      </c>
      <c r="E678" s="232" t="s">
        <v>693</v>
      </c>
      <c r="F678" s="227">
        <v>561</v>
      </c>
      <c r="G678" s="235">
        <v>800</v>
      </c>
      <c r="H678" s="229">
        <f t="shared" si="16"/>
        <v>1.42602495543672</v>
      </c>
    </row>
    <row r="679" ht="19.5" customHeight="1" spans="1:8">
      <c r="A679" s="224" t="s">
        <v>585</v>
      </c>
      <c r="B679" s="224" t="s">
        <v>692</v>
      </c>
      <c r="C679" s="224" t="s">
        <v>163</v>
      </c>
      <c r="D679" s="225">
        <v>2083001</v>
      </c>
      <c r="E679" s="232" t="s">
        <v>694</v>
      </c>
      <c r="F679" s="227"/>
      <c r="G679" s="233"/>
      <c r="H679" s="229" t="e">
        <f t="shared" si="16"/>
        <v>#DIV/0!</v>
      </c>
    </row>
    <row r="680" ht="19.5" customHeight="1" spans="1:8">
      <c r="A680" s="224" t="s">
        <v>585</v>
      </c>
      <c r="B680" s="224" t="s">
        <v>692</v>
      </c>
      <c r="C680" s="224" t="s">
        <v>174</v>
      </c>
      <c r="D680" s="225">
        <v>2083099</v>
      </c>
      <c r="E680" s="232" t="s">
        <v>695</v>
      </c>
      <c r="F680" s="227">
        <v>561</v>
      </c>
      <c r="G680" s="235">
        <v>800</v>
      </c>
      <c r="H680" s="229">
        <f t="shared" si="16"/>
        <v>1.42602495543672</v>
      </c>
    </row>
    <row r="681" ht="19.5" customHeight="1" spans="1:8">
      <c r="A681" s="224" t="s">
        <v>585</v>
      </c>
      <c r="B681" s="224" t="s">
        <v>174</v>
      </c>
      <c r="C681" s="224"/>
      <c r="D681" s="225">
        <v>20899</v>
      </c>
      <c r="E681" s="232" t="s">
        <v>696</v>
      </c>
      <c r="F681" s="227">
        <v>1856</v>
      </c>
      <c r="G681" s="235">
        <v>431.44138864</v>
      </c>
      <c r="H681" s="229">
        <f t="shared" si="16"/>
        <v>0.232457644741379</v>
      </c>
    </row>
    <row r="682" ht="19.5" customHeight="1" spans="1:8">
      <c r="A682" s="224" t="s">
        <v>585</v>
      </c>
      <c r="B682" s="224" t="s">
        <v>174</v>
      </c>
      <c r="C682" s="224" t="s">
        <v>174</v>
      </c>
      <c r="D682" s="225">
        <v>2089999</v>
      </c>
      <c r="E682" s="232" t="s">
        <v>697</v>
      </c>
      <c r="F682" s="227">
        <v>1856</v>
      </c>
      <c r="G682" s="235">
        <v>431.44138864</v>
      </c>
      <c r="H682" s="229">
        <f t="shared" si="16"/>
        <v>0.232457644741379</v>
      </c>
    </row>
    <row r="683" ht="19.5" customHeight="1" spans="1:8">
      <c r="A683" s="224" t="s">
        <v>698</v>
      </c>
      <c r="B683" s="224"/>
      <c r="C683" s="224"/>
      <c r="D683" s="225">
        <v>210</v>
      </c>
      <c r="E683" s="232" t="s">
        <v>699</v>
      </c>
      <c r="F683" s="227">
        <v>18752</v>
      </c>
      <c r="G683" s="242">
        <v>21902.8662069467</v>
      </c>
      <c r="H683" s="229">
        <f t="shared" si="16"/>
        <v>1.16802827468786</v>
      </c>
    </row>
    <row r="684" ht="19.5" customHeight="1" spans="1:8">
      <c r="A684" s="224" t="s">
        <v>698</v>
      </c>
      <c r="B684" s="224" t="s">
        <v>163</v>
      </c>
      <c r="C684" s="224"/>
      <c r="D684" s="225">
        <v>21001</v>
      </c>
      <c r="E684" s="232" t="s">
        <v>700</v>
      </c>
      <c r="F684" s="227">
        <v>613</v>
      </c>
      <c r="G684" s="235">
        <v>890.249556</v>
      </c>
      <c r="H684" s="229">
        <f t="shared" si="16"/>
        <v>1.45228312561175</v>
      </c>
    </row>
    <row r="685" ht="19.5" customHeight="1" spans="1:8">
      <c r="A685" s="224" t="s">
        <v>698</v>
      </c>
      <c r="B685" s="224" t="s">
        <v>163</v>
      </c>
      <c r="C685" s="224" t="s">
        <v>163</v>
      </c>
      <c r="D685" s="225">
        <v>2100101</v>
      </c>
      <c r="E685" s="232" t="s">
        <v>139</v>
      </c>
      <c r="F685" s="227">
        <v>490</v>
      </c>
      <c r="G685" s="235">
        <v>890.249556</v>
      </c>
      <c r="H685" s="229">
        <f t="shared" si="16"/>
        <v>1.81683582857143</v>
      </c>
    </row>
    <row r="686" ht="19.5" customHeight="1" spans="1:8">
      <c r="A686" s="224" t="s">
        <v>698</v>
      </c>
      <c r="B686" s="224" t="s">
        <v>163</v>
      </c>
      <c r="C686" s="224" t="s">
        <v>164</v>
      </c>
      <c r="D686" s="225">
        <v>2100102</v>
      </c>
      <c r="E686" s="232" t="s">
        <v>165</v>
      </c>
      <c r="F686" s="227">
        <v>112</v>
      </c>
      <c r="G686" s="235"/>
      <c r="H686" s="229">
        <f t="shared" si="16"/>
        <v>0</v>
      </c>
    </row>
    <row r="687" ht="19.5" customHeight="1" spans="1:8">
      <c r="A687" s="224" t="s">
        <v>698</v>
      </c>
      <c r="B687" s="224" t="s">
        <v>163</v>
      </c>
      <c r="C687" s="224" t="s">
        <v>166</v>
      </c>
      <c r="D687" s="225">
        <v>2100103</v>
      </c>
      <c r="E687" s="232" t="s">
        <v>143</v>
      </c>
      <c r="F687" s="227"/>
      <c r="G687" s="228"/>
      <c r="H687" s="229" t="e">
        <f t="shared" si="16"/>
        <v>#DIV/0!</v>
      </c>
    </row>
    <row r="688" ht="19.5" customHeight="1" spans="1:8">
      <c r="A688" s="224" t="s">
        <v>698</v>
      </c>
      <c r="B688" s="224" t="s">
        <v>163</v>
      </c>
      <c r="C688" s="224" t="s">
        <v>174</v>
      </c>
      <c r="D688" s="225">
        <v>2100199</v>
      </c>
      <c r="E688" s="232" t="s">
        <v>701</v>
      </c>
      <c r="F688" s="227">
        <v>11</v>
      </c>
      <c r="G688" s="233"/>
      <c r="H688" s="229">
        <f t="shared" si="16"/>
        <v>0</v>
      </c>
    </row>
    <row r="689" ht="19.5" customHeight="1" spans="1:8">
      <c r="A689" s="224" t="s">
        <v>698</v>
      </c>
      <c r="B689" s="224" t="s">
        <v>140</v>
      </c>
      <c r="C689" s="224"/>
      <c r="D689" s="225">
        <v>21002</v>
      </c>
      <c r="E689" s="232" t="s">
        <v>702</v>
      </c>
      <c r="F689" s="227">
        <v>1092</v>
      </c>
      <c r="G689" s="235">
        <v>1203.25598766667</v>
      </c>
      <c r="H689" s="229">
        <f t="shared" si="16"/>
        <v>1.10188277258853</v>
      </c>
    </row>
    <row r="690" ht="19.5" customHeight="1" spans="1:8">
      <c r="A690" s="224" t="s">
        <v>698</v>
      </c>
      <c r="B690" s="224" t="s">
        <v>140</v>
      </c>
      <c r="C690" s="224" t="s">
        <v>163</v>
      </c>
      <c r="D690" s="225">
        <v>2100201</v>
      </c>
      <c r="E690" s="232" t="s">
        <v>703</v>
      </c>
      <c r="F690" s="227">
        <v>210</v>
      </c>
      <c r="G690" s="235">
        <v>210</v>
      </c>
      <c r="H690" s="229">
        <f t="shared" si="16"/>
        <v>1</v>
      </c>
    </row>
    <row r="691" ht="19.5" customHeight="1" spans="1:8">
      <c r="A691" s="224" t="s">
        <v>698</v>
      </c>
      <c r="B691" s="224" t="s">
        <v>140</v>
      </c>
      <c r="C691" s="224" t="s">
        <v>164</v>
      </c>
      <c r="D691" s="225">
        <v>2100202</v>
      </c>
      <c r="E691" s="232" t="s">
        <v>704</v>
      </c>
      <c r="F691" s="227">
        <v>170</v>
      </c>
      <c r="G691" s="235">
        <v>170</v>
      </c>
      <c r="H691" s="229">
        <f t="shared" si="16"/>
        <v>1</v>
      </c>
    </row>
    <row r="692" ht="19.5" customHeight="1" spans="1:8">
      <c r="A692" s="224" t="s">
        <v>698</v>
      </c>
      <c r="B692" s="224" t="s">
        <v>140</v>
      </c>
      <c r="C692" s="224" t="s">
        <v>166</v>
      </c>
      <c r="D692" s="225">
        <v>2100203</v>
      </c>
      <c r="E692" s="232" t="s">
        <v>705</v>
      </c>
      <c r="F692" s="227"/>
      <c r="G692" s="233"/>
      <c r="H692" s="229" t="e">
        <f t="shared" si="16"/>
        <v>#DIV/0!</v>
      </c>
    </row>
    <row r="693" ht="19.5" customHeight="1" spans="1:8">
      <c r="A693" s="224" t="s">
        <v>698</v>
      </c>
      <c r="B693" s="224" t="s">
        <v>140</v>
      </c>
      <c r="C693" s="224" t="s">
        <v>168</v>
      </c>
      <c r="D693" s="225">
        <v>2100204</v>
      </c>
      <c r="E693" s="232" t="s">
        <v>706</v>
      </c>
      <c r="F693" s="227"/>
      <c r="G693" s="233"/>
      <c r="H693" s="229" t="e">
        <f t="shared" si="16"/>
        <v>#DIV/0!</v>
      </c>
    </row>
    <row r="694" ht="19.5" customHeight="1" spans="1:8">
      <c r="A694" s="224" t="s">
        <v>698</v>
      </c>
      <c r="B694" s="224" t="s">
        <v>140</v>
      </c>
      <c r="C694" s="224" t="s">
        <v>170</v>
      </c>
      <c r="D694" s="225">
        <v>2100205</v>
      </c>
      <c r="E694" s="232" t="s">
        <v>707</v>
      </c>
      <c r="F694" s="227"/>
      <c r="G694" s="228"/>
      <c r="H694" s="229" t="e">
        <f t="shared" si="16"/>
        <v>#DIV/0!</v>
      </c>
    </row>
    <row r="695" ht="19.5" customHeight="1" spans="1:8">
      <c r="A695" s="224" t="s">
        <v>698</v>
      </c>
      <c r="B695" s="224" t="s">
        <v>140</v>
      </c>
      <c r="C695" s="224" t="s">
        <v>172</v>
      </c>
      <c r="D695" s="225">
        <v>2100206</v>
      </c>
      <c r="E695" s="232" t="s">
        <v>708</v>
      </c>
      <c r="F695" s="227">
        <v>463</v>
      </c>
      <c r="G695" s="233">
        <v>567.255987666667</v>
      </c>
      <c r="H695" s="229">
        <f t="shared" si="16"/>
        <v>1.22517491936645</v>
      </c>
    </row>
    <row r="696" ht="19.5" customHeight="1" spans="1:8">
      <c r="A696" s="224" t="s">
        <v>698</v>
      </c>
      <c r="B696" s="224" t="s">
        <v>140</v>
      </c>
      <c r="C696" s="224" t="s">
        <v>192</v>
      </c>
      <c r="D696" s="225">
        <v>2100207</v>
      </c>
      <c r="E696" s="232" t="s">
        <v>709</v>
      </c>
      <c r="F696" s="227"/>
      <c r="G696" s="233"/>
      <c r="H696" s="229" t="e">
        <f t="shared" si="16"/>
        <v>#DIV/0!</v>
      </c>
    </row>
    <row r="697" ht="19.5" customHeight="1" spans="1:8">
      <c r="A697" s="224" t="s">
        <v>698</v>
      </c>
      <c r="B697" s="224" t="s">
        <v>140</v>
      </c>
      <c r="C697" s="224" t="s">
        <v>194</v>
      </c>
      <c r="D697" s="225">
        <v>2100208</v>
      </c>
      <c r="E697" s="232" t="s">
        <v>710</v>
      </c>
      <c r="F697" s="227"/>
      <c r="G697" s="233"/>
      <c r="H697" s="229" t="e">
        <f t="shared" si="16"/>
        <v>#DIV/0!</v>
      </c>
    </row>
    <row r="698" ht="19.5" customHeight="1" spans="1:8">
      <c r="A698" s="224" t="s">
        <v>698</v>
      </c>
      <c r="B698" s="224" t="s">
        <v>140</v>
      </c>
      <c r="C698" s="224" t="s">
        <v>225</v>
      </c>
      <c r="D698" s="225">
        <v>2100209</v>
      </c>
      <c r="E698" s="232" t="s">
        <v>711</v>
      </c>
      <c r="F698" s="227"/>
      <c r="G698" s="233"/>
      <c r="H698" s="229" t="e">
        <f t="shared" si="16"/>
        <v>#DIV/0!</v>
      </c>
    </row>
    <row r="699" ht="19.5" customHeight="1" spans="1:8">
      <c r="A699" s="224" t="s">
        <v>698</v>
      </c>
      <c r="B699" s="224" t="s">
        <v>140</v>
      </c>
      <c r="C699" s="224" t="s">
        <v>227</v>
      </c>
      <c r="D699" s="225">
        <v>2100210</v>
      </c>
      <c r="E699" s="232" t="s">
        <v>712</v>
      </c>
      <c r="F699" s="227"/>
      <c r="G699" s="233"/>
      <c r="H699" s="229" t="e">
        <f t="shared" si="16"/>
        <v>#DIV/0!</v>
      </c>
    </row>
    <row r="700" ht="19.5" customHeight="1" spans="1:8">
      <c r="A700" s="224" t="s">
        <v>698</v>
      </c>
      <c r="B700" s="224" t="s">
        <v>140</v>
      </c>
      <c r="C700" s="224" t="s">
        <v>229</v>
      </c>
      <c r="D700" s="225">
        <v>2100211</v>
      </c>
      <c r="E700" s="232" t="s">
        <v>713</v>
      </c>
      <c r="F700" s="227"/>
      <c r="G700" s="233"/>
      <c r="H700" s="229" t="e">
        <f t="shared" si="16"/>
        <v>#DIV/0!</v>
      </c>
    </row>
    <row r="701" ht="19.5" customHeight="1" spans="1:8">
      <c r="A701" s="224" t="s">
        <v>698</v>
      </c>
      <c r="B701" s="224" t="s">
        <v>140</v>
      </c>
      <c r="C701" s="224" t="s">
        <v>158</v>
      </c>
      <c r="D701" s="225">
        <v>2100299</v>
      </c>
      <c r="E701" s="232" t="s">
        <v>714</v>
      </c>
      <c r="F701" s="227">
        <v>249</v>
      </c>
      <c r="G701" s="233">
        <v>256</v>
      </c>
      <c r="H701" s="229">
        <f t="shared" si="16"/>
        <v>1.0281124497992</v>
      </c>
    </row>
    <row r="702" ht="19.5" customHeight="1" spans="1:8">
      <c r="A702" s="224" t="s">
        <v>698</v>
      </c>
      <c r="B702" s="224" t="s">
        <v>176</v>
      </c>
      <c r="C702" s="224"/>
      <c r="D702" s="225">
        <v>21003</v>
      </c>
      <c r="E702" s="232" t="s">
        <v>715</v>
      </c>
      <c r="F702" s="227">
        <v>1244</v>
      </c>
      <c r="G702" s="235">
        <v>623.7</v>
      </c>
      <c r="H702" s="229">
        <f t="shared" si="16"/>
        <v>0.501366559485531</v>
      </c>
    </row>
    <row r="703" ht="19.5" customHeight="1" spans="1:8">
      <c r="A703" s="224" t="s">
        <v>698</v>
      </c>
      <c r="B703" s="224" t="s">
        <v>176</v>
      </c>
      <c r="C703" s="224" t="s">
        <v>163</v>
      </c>
      <c r="D703" s="225">
        <v>2100301</v>
      </c>
      <c r="E703" s="232" t="s">
        <v>716</v>
      </c>
      <c r="F703" s="227"/>
      <c r="G703" s="228"/>
      <c r="H703" s="229" t="e">
        <f t="shared" si="16"/>
        <v>#DIV/0!</v>
      </c>
    </row>
    <row r="704" ht="19.5" customHeight="1" spans="1:8">
      <c r="A704" s="224" t="s">
        <v>698</v>
      </c>
      <c r="B704" s="224" t="s">
        <v>176</v>
      </c>
      <c r="C704" s="224" t="s">
        <v>164</v>
      </c>
      <c r="D704" s="225">
        <v>2100302</v>
      </c>
      <c r="E704" s="232" t="s">
        <v>717</v>
      </c>
      <c r="F704" s="227">
        <v>895</v>
      </c>
      <c r="G704" s="235">
        <v>623.7</v>
      </c>
      <c r="H704" s="229">
        <f t="shared" si="16"/>
        <v>0.696871508379888</v>
      </c>
    </row>
    <row r="705" ht="19.5" customHeight="1" spans="1:8">
      <c r="A705" s="224" t="s">
        <v>698</v>
      </c>
      <c r="B705" s="224" t="s">
        <v>176</v>
      </c>
      <c r="C705" s="224" t="s">
        <v>174</v>
      </c>
      <c r="D705" s="225">
        <v>2100399</v>
      </c>
      <c r="E705" s="244" t="s">
        <v>718</v>
      </c>
      <c r="F705" s="227">
        <v>349</v>
      </c>
      <c r="G705" s="228"/>
      <c r="H705" s="229">
        <f t="shared" si="16"/>
        <v>0</v>
      </c>
    </row>
    <row r="706" ht="19.5" customHeight="1" spans="1:8">
      <c r="A706" s="224" t="s">
        <v>698</v>
      </c>
      <c r="B706" s="224" t="s">
        <v>187</v>
      </c>
      <c r="C706" s="224"/>
      <c r="D706" s="225">
        <v>21004</v>
      </c>
      <c r="E706" s="244" t="s">
        <v>719</v>
      </c>
      <c r="F706" s="227">
        <v>7234</v>
      </c>
      <c r="G706" s="235">
        <v>9889.676276</v>
      </c>
      <c r="H706" s="229">
        <f t="shared" si="16"/>
        <v>1.36711035056677</v>
      </c>
    </row>
    <row r="707" ht="19.5" customHeight="1" spans="1:8">
      <c r="A707" s="224" t="s">
        <v>698</v>
      </c>
      <c r="B707" s="224" t="s">
        <v>187</v>
      </c>
      <c r="C707" s="224" t="s">
        <v>163</v>
      </c>
      <c r="D707" s="225">
        <v>2100401</v>
      </c>
      <c r="E707" s="245" t="s">
        <v>720</v>
      </c>
      <c r="F707" s="227">
        <v>725</v>
      </c>
      <c r="G707" s="235">
        <v>766.624476</v>
      </c>
      <c r="H707" s="229">
        <f t="shared" ref="H707:H717" si="17">G707/F707</f>
        <v>1.05741307034483</v>
      </c>
    </row>
    <row r="708" ht="19.5" customHeight="1" spans="1:8">
      <c r="A708" s="224" t="s">
        <v>698</v>
      </c>
      <c r="B708" s="224" t="s">
        <v>187</v>
      </c>
      <c r="C708" s="224" t="s">
        <v>164</v>
      </c>
      <c r="D708" s="225">
        <v>2100402</v>
      </c>
      <c r="E708" s="244" t="s">
        <v>721</v>
      </c>
      <c r="F708" s="227"/>
      <c r="G708" s="235">
        <v>3308.0518</v>
      </c>
      <c r="H708" s="229" t="e">
        <f t="shared" si="17"/>
        <v>#DIV/0!</v>
      </c>
    </row>
    <row r="709" ht="19.5" customHeight="1" spans="1:8">
      <c r="A709" s="224" t="s">
        <v>698</v>
      </c>
      <c r="B709" s="224" t="s">
        <v>187</v>
      </c>
      <c r="C709" s="224" t="s">
        <v>166</v>
      </c>
      <c r="D709" s="225">
        <v>2100403</v>
      </c>
      <c r="E709" s="244" t="s">
        <v>722</v>
      </c>
      <c r="F709" s="227">
        <v>59</v>
      </c>
      <c r="G709" s="233"/>
      <c r="H709" s="229">
        <f t="shared" si="17"/>
        <v>0</v>
      </c>
    </row>
    <row r="710" ht="19.5" customHeight="1" spans="1:8">
      <c r="A710" s="224" t="s">
        <v>698</v>
      </c>
      <c r="B710" s="224" t="s">
        <v>187</v>
      </c>
      <c r="C710" s="224" t="s">
        <v>168</v>
      </c>
      <c r="D710" s="225">
        <v>2100404</v>
      </c>
      <c r="E710" s="244" t="s">
        <v>723</v>
      </c>
      <c r="F710" s="227"/>
      <c r="G710" s="233"/>
      <c r="H710" s="229" t="e">
        <f t="shared" si="17"/>
        <v>#DIV/0!</v>
      </c>
    </row>
    <row r="711" ht="19.5" customHeight="1" spans="1:8">
      <c r="A711" s="224" t="s">
        <v>698</v>
      </c>
      <c r="B711" s="224" t="s">
        <v>187</v>
      </c>
      <c r="C711" s="224" t="s">
        <v>170</v>
      </c>
      <c r="D711" s="225">
        <v>2100405</v>
      </c>
      <c r="E711" s="244" t="s">
        <v>724</v>
      </c>
      <c r="F711" s="227"/>
      <c r="G711" s="233"/>
      <c r="H711" s="229" t="e">
        <f t="shared" si="17"/>
        <v>#DIV/0!</v>
      </c>
    </row>
    <row r="712" ht="19.5" customHeight="1" spans="1:8">
      <c r="A712" s="224" t="s">
        <v>698</v>
      </c>
      <c r="B712" s="224" t="s">
        <v>187</v>
      </c>
      <c r="C712" s="224" t="s">
        <v>172</v>
      </c>
      <c r="D712" s="225">
        <v>2100406</v>
      </c>
      <c r="E712" s="244" t="s">
        <v>725</v>
      </c>
      <c r="F712" s="227"/>
      <c r="G712" s="233"/>
      <c r="H712" s="229" t="e">
        <f t="shared" si="17"/>
        <v>#DIV/0!</v>
      </c>
    </row>
    <row r="713" ht="19.5" customHeight="1" spans="1:8">
      <c r="A713" s="224" t="s">
        <v>698</v>
      </c>
      <c r="B713" s="224" t="s">
        <v>187</v>
      </c>
      <c r="C713" s="224" t="s">
        <v>192</v>
      </c>
      <c r="D713" s="225">
        <v>2100407</v>
      </c>
      <c r="E713" s="244" t="s">
        <v>726</v>
      </c>
      <c r="F713" s="227"/>
      <c r="G713" s="233"/>
      <c r="H713" s="229" t="e">
        <f t="shared" si="17"/>
        <v>#DIV/0!</v>
      </c>
    </row>
    <row r="714" ht="19.5" customHeight="1" spans="1:8">
      <c r="A714" s="224" t="s">
        <v>698</v>
      </c>
      <c r="B714" s="224" t="s">
        <v>187</v>
      </c>
      <c r="C714" s="224" t="s">
        <v>194</v>
      </c>
      <c r="D714" s="225">
        <v>2100408</v>
      </c>
      <c r="E714" s="244" t="s">
        <v>727</v>
      </c>
      <c r="F714" s="227">
        <v>3071</v>
      </c>
      <c r="G714" s="233">
        <v>3380</v>
      </c>
      <c r="H714" s="229">
        <f t="shared" si="17"/>
        <v>1.10061869098014</v>
      </c>
    </row>
    <row r="715" ht="19.5" customHeight="1" spans="1:8">
      <c r="A715" s="224" t="s">
        <v>698</v>
      </c>
      <c r="B715" s="224" t="s">
        <v>187</v>
      </c>
      <c r="C715" s="224" t="s">
        <v>225</v>
      </c>
      <c r="D715" s="225">
        <v>2100409</v>
      </c>
      <c r="E715" s="244" t="s">
        <v>728</v>
      </c>
      <c r="F715" s="227">
        <v>242</v>
      </c>
      <c r="G715" s="233">
        <v>50</v>
      </c>
      <c r="H715" s="229">
        <f t="shared" si="17"/>
        <v>0.206611570247934</v>
      </c>
    </row>
    <row r="716" ht="19.5" customHeight="1" spans="1:8">
      <c r="A716" s="224" t="s">
        <v>698</v>
      </c>
      <c r="B716" s="224" t="s">
        <v>187</v>
      </c>
      <c r="C716" s="224" t="s">
        <v>227</v>
      </c>
      <c r="D716" s="225">
        <v>2100410</v>
      </c>
      <c r="E716" s="244" t="s">
        <v>729</v>
      </c>
      <c r="F716" s="227">
        <v>87</v>
      </c>
      <c r="G716" s="233">
        <v>200</v>
      </c>
      <c r="H716" s="229">
        <f t="shared" si="17"/>
        <v>2.29885057471264</v>
      </c>
    </row>
    <row r="717" ht="19.5" customHeight="1" spans="1:8">
      <c r="A717" s="224" t="s">
        <v>698</v>
      </c>
      <c r="B717" s="224" t="s">
        <v>187</v>
      </c>
      <c r="C717" s="224" t="s">
        <v>174</v>
      </c>
      <c r="D717" s="225">
        <v>2100499</v>
      </c>
      <c r="E717" s="244" t="s">
        <v>730</v>
      </c>
      <c r="F717" s="227">
        <v>3050</v>
      </c>
      <c r="G717" s="233">
        <v>2185</v>
      </c>
      <c r="H717" s="229">
        <f t="shared" si="17"/>
        <v>0.716393442622951</v>
      </c>
    </row>
    <row r="718" ht="19.5" customHeight="1" spans="1:8">
      <c r="A718" s="224" t="s">
        <v>698</v>
      </c>
      <c r="B718" s="224" t="s">
        <v>213</v>
      </c>
      <c r="C718" s="224"/>
      <c r="D718" s="225">
        <v>21007</v>
      </c>
      <c r="E718" s="244" t="s">
        <v>731</v>
      </c>
      <c r="F718" s="227">
        <v>653</v>
      </c>
      <c r="G718" s="235">
        <v>2135.1045</v>
      </c>
      <c r="H718" s="229">
        <f t="shared" ref="H718:H767" si="18">G718/F718</f>
        <v>3.26968529862175</v>
      </c>
    </row>
    <row r="719" ht="19.5" customHeight="1" spans="1:8">
      <c r="A719" s="224" t="s">
        <v>698</v>
      </c>
      <c r="B719" s="224" t="s">
        <v>213</v>
      </c>
      <c r="C719" s="224" t="s">
        <v>657</v>
      </c>
      <c r="D719" s="225">
        <v>2100716</v>
      </c>
      <c r="E719" s="244" t="s">
        <v>732</v>
      </c>
      <c r="F719" s="227"/>
      <c r="G719" s="233"/>
      <c r="H719" s="229" t="e">
        <f t="shared" si="18"/>
        <v>#DIV/0!</v>
      </c>
    </row>
    <row r="720" ht="19.5" customHeight="1" spans="1:8">
      <c r="A720" s="224" t="s">
        <v>698</v>
      </c>
      <c r="B720" s="224" t="s">
        <v>213</v>
      </c>
      <c r="C720" s="224" t="s">
        <v>733</v>
      </c>
      <c r="D720" s="225">
        <v>2100717</v>
      </c>
      <c r="E720" s="244" t="s">
        <v>734</v>
      </c>
      <c r="F720" s="227">
        <v>188</v>
      </c>
      <c r="G720" s="235">
        <v>301.6025</v>
      </c>
      <c r="H720" s="229">
        <f t="shared" si="18"/>
        <v>1.60426861702128</v>
      </c>
    </row>
    <row r="721" ht="19.5" customHeight="1" spans="1:8">
      <c r="A721" s="224" t="s">
        <v>698</v>
      </c>
      <c r="B721" s="224" t="s">
        <v>213</v>
      </c>
      <c r="C721" s="224" t="s">
        <v>174</v>
      </c>
      <c r="D721" s="225">
        <v>2100799</v>
      </c>
      <c r="E721" s="244" t="s">
        <v>735</v>
      </c>
      <c r="F721" s="227">
        <v>465</v>
      </c>
      <c r="G721" s="235">
        <v>1833.502</v>
      </c>
      <c r="H721" s="229">
        <f t="shared" si="18"/>
        <v>3.94301505376344</v>
      </c>
    </row>
    <row r="722" ht="19.5" customHeight="1" spans="1:8">
      <c r="A722" s="224" t="s">
        <v>698</v>
      </c>
      <c r="B722" s="224" t="s">
        <v>234</v>
      </c>
      <c r="C722" s="224"/>
      <c r="D722" s="225">
        <v>21011</v>
      </c>
      <c r="E722" s="244" t="s">
        <v>736</v>
      </c>
      <c r="F722" s="227">
        <v>2579</v>
      </c>
      <c r="G722" s="235">
        <v>3814.12013528</v>
      </c>
      <c r="H722" s="229">
        <f t="shared" si="18"/>
        <v>1.47891436032571</v>
      </c>
    </row>
    <row r="723" ht="19.5" customHeight="1" spans="1:8">
      <c r="A723" s="224" t="s">
        <v>698</v>
      </c>
      <c r="B723" s="224" t="s">
        <v>234</v>
      </c>
      <c r="C723" s="224" t="s">
        <v>163</v>
      </c>
      <c r="D723" s="225">
        <v>2101101</v>
      </c>
      <c r="E723" s="244" t="s">
        <v>737</v>
      </c>
      <c r="F723" s="227">
        <v>1690</v>
      </c>
      <c r="G723" s="235">
        <v>2114.12013528</v>
      </c>
      <c r="H723" s="229">
        <f t="shared" si="18"/>
        <v>1.25095865992899</v>
      </c>
    </row>
    <row r="724" ht="19.5" customHeight="1" spans="1:8">
      <c r="A724" s="224" t="s">
        <v>698</v>
      </c>
      <c r="B724" s="224" t="s">
        <v>234</v>
      </c>
      <c r="C724" s="224" t="s">
        <v>164</v>
      </c>
      <c r="D724" s="225">
        <v>2101102</v>
      </c>
      <c r="E724" s="244" t="s">
        <v>738</v>
      </c>
      <c r="F724" s="227">
        <v>789</v>
      </c>
      <c r="G724" s="235">
        <v>1000</v>
      </c>
      <c r="H724" s="229">
        <f t="shared" si="18"/>
        <v>1.26742712294043</v>
      </c>
    </row>
    <row r="725" ht="19.5" customHeight="1" spans="1:8">
      <c r="A725" s="224" t="s">
        <v>698</v>
      </c>
      <c r="B725" s="224" t="s">
        <v>234</v>
      </c>
      <c r="C725" s="224" t="s">
        <v>166</v>
      </c>
      <c r="D725" s="225">
        <v>2101103</v>
      </c>
      <c r="E725" s="244" t="s">
        <v>739</v>
      </c>
      <c r="F725" s="227">
        <v>100</v>
      </c>
      <c r="G725" s="235">
        <v>700</v>
      </c>
      <c r="H725" s="229">
        <f t="shared" si="18"/>
        <v>7</v>
      </c>
    </row>
    <row r="726" ht="19.5" customHeight="1" spans="1:8">
      <c r="A726" s="224" t="s">
        <v>698</v>
      </c>
      <c r="B726" s="224" t="s">
        <v>234</v>
      </c>
      <c r="C726" s="224" t="s">
        <v>174</v>
      </c>
      <c r="D726" s="225">
        <v>2101199</v>
      </c>
      <c r="E726" s="244" t="s">
        <v>740</v>
      </c>
      <c r="F726" s="227"/>
      <c r="G726" s="228"/>
      <c r="H726" s="229" t="e">
        <f t="shared" si="18"/>
        <v>#DIV/0!</v>
      </c>
    </row>
    <row r="727" ht="19.5" customHeight="1" spans="1:8">
      <c r="A727" s="224" t="s">
        <v>698</v>
      </c>
      <c r="B727" s="224" t="s">
        <v>420</v>
      </c>
      <c r="C727" s="224"/>
      <c r="D727" s="225">
        <v>21012</v>
      </c>
      <c r="E727" s="244" t="s">
        <v>741</v>
      </c>
      <c r="F727" s="227">
        <v>1227</v>
      </c>
      <c r="G727" s="233">
        <v>1328.45</v>
      </c>
      <c r="H727" s="229">
        <f t="shared" si="18"/>
        <v>1.08268133659332</v>
      </c>
    </row>
    <row r="728" ht="19.5" customHeight="1" spans="1:8">
      <c r="A728" s="224" t="s">
        <v>698</v>
      </c>
      <c r="B728" s="224" t="s">
        <v>420</v>
      </c>
      <c r="C728" s="224" t="s">
        <v>163</v>
      </c>
      <c r="D728" s="225">
        <v>2101201</v>
      </c>
      <c r="E728" s="244" t="s">
        <v>742</v>
      </c>
      <c r="F728" s="227">
        <v>10</v>
      </c>
      <c r="G728" s="235"/>
      <c r="H728" s="229">
        <f t="shared" si="18"/>
        <v>0</v>
      </c>
    </row>
    <row r="729" ht="19.5" customHeight="1" spans="1:8">
      <c r="A729" s="224" t="s">
        <v>698</v>
      </c>
      <c r="B729" s="224" t="s">
        <v>420</v>
      </c>
      <c r="C729" s="224" t="s">
        <v>164</v>
      </c>
      <c r="D729" s="225">
        <v>2101202</v>
      </c>
      <c r="E729" s="244" t="s">
        <v>743</v>
      </c>
      <c r="F729" s="227">
        <v>1217</v>
      </c>
      <c r="G729" s="235">
        <v>1328.45</v>
      </c>
      <c r="H729" s="229">
        <f t="shared" si="18"/>
        <v>1.09157764995892</v>
      </c>
    </row>
    <row r="730" ht="19.5" customHeight="1" spans="1:8">
      <c r="A730" s="224" t="s">
        <v>698</v>
      </c>
      <c r="B730" s="224" t="s">
        <v>420</v>
      </c>
      <c r="C730" s="224" t="s">
        <v>174</v>
      </c>
      <c r="D730" s="225">
        <v>2101299</v>
      </c>
      <c r="E730" s="244" t="s">
        <v>744</v>
      </c>
      <c r="F730" s="227"/>
      <c r="G730" s="233"/>
      <c r="H730" s="229" t="e">
        <f t="shared" si="18"/>
        <v>#DIV/0!</v>
      </c>
    </row>
    <row r="731" ht="19.5" customHeight="1" spans="1:8">
      <c r="A731" s="224" t="s">
        <v>698</v>
      </c>
      <c r="B731" s="224" t="s">
        <v>240</v>
      </c>
      <c r="C731" s="224"/>
      <c r="D731" s="225">
        <v>21013</v>
      </c>
      <c r="E731" s="244" t="s">
        <v>745</v>
      </c>
      <c r="F731" s="227">
        <v>728</v>
      </c>
      <c r="G731" s="235">
        <v>1200</v>
      </c>
      <c r="H731" s="229">
        <f t="shared" si="18"/>
        <v>1.64835164835165</v>
      </c>
    </row>
    <row r="732" ht="19.5" customHeight="1" spans="1:8">
      <c r="A732" s="224" t="s">
        <v>698</v>
      </c>
      <c r="B732" s="224" t="s">
        <v>240</v>
      </c>
      <c r="C732" s="224" t="s">
        <v>163</v>
      </c>
      <c r="D732" s="225">
        <v>2101301</v>
      </c>
      <c r="E732" s="244" t="s">
        <v>746</v>
      </c>
      <c r="F732" s="227">
        <v>728</v>
      </c>
      <c r="G732" s="235">
        <v>1200</v>
      </c>
      <c r="H732" s="229">
        <f t="shared" si="18"/>
        <v>1.64835164835165</v>
      </c>
    </row>
    <row r="733" ht="19.5" customHeight="1" spans="1:8">
      <c r="A733" s="224" t="s">
        <v>698</v>
      </c>
      <c r="B733" s="224" t="s">
        <v>240</v>
      </c>
      <c r="C733" s="224" t="s">
        <v>164</v>
      </c>
      <c r="D733" s="225">
        <v>2101302</v>
      </c>
      <c r="E733" s="244" t="s">
        <v>747</v>
      </c>
      <c r="F733" s="227"/>
      <c r="G733" s="233"/>
      <c r="H733" s="229" t="e">
        <f t="shared" si="18"/>
        <v>#DIV/0!</v>
      </c>
    </row>
    <row r="734" ht="19.5" customHeight="1" spans="1:8">
      <c r="A734" s="224" t="s">
        <v>698</v>
      </c>
      <c r="B734" s="224" t="s">
        <v>240</v>
      </c>
      <c r="C734" s="224" t="s">
        <v>174</v>
      </c>
      <c r="D734" s="225">
        <v>2101399</v>
      </c>
      <c r="E734" s="244" t="s">
        <v>748</v>
      </c>
      <c r="F734" s="227"/>
      <c r="G734" s="233"/>
      <c r="H734" s="229" t="e">
        <f t="shared" si="18"/>
        <v>#DIV/0!</v>
      </c>
    </row>
    <row r="735" ht="19.5" customHeight="1" spans="1:8">
      <c r="A735" s="224" t="s">
        <v>698</v>
      </c>
      <c r="B735" s="224" t="s">
        <v>248</v>
      </c>
      <c r="C735" s="224"/>
      <c r="D735" s="225">
        <v>21014</v>
      </c>
      <c r="E735" s="244" t="s">
        <v>749</v>
      </c>
      <c r="F735" s="227">
        <v>147</v>
      </c>
      <c r="G735" s="233"/>
      <c r="H735" s="229">
        <f t="shared" si="18"/>
        <v>0</v>
      </c>
    </row>
    <row r="736" ht="19.5" customHeight="1" spans="1:8">
      <c r="A736" s="224" t="s">
        <v>698</v>
      </c>
      <c r="B736" s="224" t="s">
        <v>248</v>
      </c>
      <c r="C736" s="224" t="s">
        <v>163</v>
      </c>
      <c r="D736" s="225">
        <v>2101401</v>
      </c>
      <c r="E736" s="244" t="s">
        <v>750</v>
      </c>
      <c r="F736" s="227">
        <v>147</v>
      </c>
      <c r="G736" s="233"/>
      <c r="H736" s="229">
        <f t="shared" si="18"/>
        <v>0</v>
      </c>
    </row>
    <row r="737" ht="19.5" customHeight="1" spans="1:8">
      <c r="A737" s="224" t="s">
        <v>698</v>
      </c>
      <c r="B737" s="224" t="s">
        <v>248</v>
      </c>
      <c r="C737" s="224" t="s">
        <v>174</v>
      </c>
      <c r="D737" s="225">
        <v>2101499</v>
      </c>
      <c r="E737" s="244" t="s">
        <v>751</v>
      </c>
      <c r="F737" s="227"/>
      <c r="G737" s="233"/>
      <c r="H737" s="229" t="e">
        <f t="shared" si="18"/>
        <v>#DIV/0!</v>
      </c>
    </row>
    <row r="738" ht="19.5" customHeight="1" spans="1:8">
      <c r="A738" s="224" t="s">
        <v>698</v>
      </c>
      <c r="B738" s="224" t="s">
        <v>752</v>
      </c>
      <c r="C738" s="224"/>
      <c r="D738" s="225">
        <v>21015</v>
      </c>
      <c r="E738" s="244" t="s">
        <v>753</v>
      </c>
      <c r="F738" s="227">
        <v>716</v>
      </c>
      <c r="G738" s="235">
        <v>514.629752</v>
      </c>
      <c r="H738" s="229">
        <f t="shared" si="18"/>
        <v>0.718756636871508</v>
      </c>
    </row>
    <row r="739" ht="19.5" customHeight="1" spans="1:8">
      <c r="A739" s="224" t="s">
        <v>698</v>
      </c>
      <c r="B739" s="224" t="s">
        <v>752</v>
      </c>
      <c r="C739" s="224" t="s">
        <v>163</v>
      </c>
      <c r="D739" s="225">
        <v>2101501</v>
      </c>
      <c r="E739" s="244" t="s">
        <v>139</v>
      </c>
      <c r="F739" s="227">
        <v>402</v>
      </c>
      <c r="G739" s="228"/>
      <c r="H739" s="229">
        <f t="shared" si="18"/>
        <v>0</v>
      </c>
    </row>
    <row r="740" ht="19.5" customHeight="1" spans="1:8">
      <c r="A740" s="224" t="s">
        <v>698</v>
      </c>
      <c r="B740" s="224" t="s">
        <v>752</v>
      </c>
      <c r="C740" s="224" t="s">
        <v>164</v>
      </c>
      <c r="D740" s="225">
        <v>2101502</v>
      </c>
      <c r="E740" s="244" t="s">
        <v>165</v>
      </c>
      <c r="F740" s="227">
        <v>79</v>
      </c>
      <c r="G740" s="235">
        <v>514.629752</v>
      </c>
      <c r="H740" s="229">
        <f t="shared" si="18"/>
        <v>6.51430065822785</v>
      </c>
    </row>
    <row r="741" ht="19.5" customHeight="1" spans="1:8">
      <c r="A741" s="224" t="s">
        <v>698</v>
      </c>
      <c r="B741" s="224" t="s">
        <v>752</v>
      </c>
      <c r="C741" s="224" t="s">
        <v>166</v>
      </c>
      <c r="D741" s="225">
        <v>2101503</v>
      </c>
      <c r="E741" s="244" t="s">
        <v>143</v>
      </c>
      <c r="F741" s="227"/>
      <c r="G741" s="233"/>
      <c r="H741" s="229" t="e">
        <f t="shared" si="18"/>
        <v>#DIV/0!</v>
      </c>
    </row>
    <row r="742" ht="19.5" customHeight="1" spans="1:8">
      <c r="A742" s="224" t="s">
        <v>698</v>
      </c>
      <c r="B742" s="224" t="s">
        <v>752</v>
      </c>
      <c r="C742" s="224" t="s">
        <v>168</v>
      </c>
      <c r="D742" s="225">
        <v>2101504</v>
      </c>
      <c r="E742" s="244" t="s">
        <v>210</v>
      </c>
      <c r="F742" s="227"/>
      <c r="G742" s="233"/>
      <c r="H742" s="229" t="e">
        <f t="shared" si="18"/>
        <v>#DIV/0!</v>
      </c>
    </row>
    <row r="743" ht="19.5" customHeight="1" spans="1:8">
      <c r="A743" s="224" t="s">
        <v>698</v>
      </c>
      <c r="B743" s="224" t="s">
        <v>752</v>
      </c>
      <c r="C743" s="224" t="s">
        <v>170</v>
      </c>
      <c r="D743" s="225">
        <v>2101505</v>
      </c>
      <c r="E743" s="244" t="s">
        <v>754</v>
      </c>
      <c r="F743" s="227">
        <v>33</v>
      </c>
      <c r="G743" s="233"/>
      <c r="H743" s="229">
        <f t="shared" si="18"/>
        <v>0</v>
      </c>
    </row>
    <row r="744" ht="19.5" customHeight="1" spans="1:8">
      <c r="A744" s="224" t="s">
        <v>698</v>
      </c>
      <c r="B744" s="224" t="s">
        <v>752</v>
      </c>
      <c r="C744" s="224" t="s">
        <v>172</v>
      </c>
      <c r="D744" s="225">
        <v>2101506</v>
      </c>
      <c r="E744" s="244" t="s">
        <v>755</v>
      </c>
      <c r="F744" s="227"/>
      <c r="G744" s="233"/>
      <c r="H744" s="229" t="e">
        <f t="shared" si="18"/>
        <v>#DIV/0!</v>
      </c>
    </row>
    <row r="745" ht="19.5" customHeight="1" spans="1:8">
      <c r="A745" s="224" t="s">
        <v>698</v>
      </c>
      <c r="B745" s="224" t="s">
        <v>752</v>
      </c>
      <c r="C745" s="224" t="s">
        <v>185</v>
      </c>
      <c r="D745" s="225">
        <v>2101550</v>
      </c>
      <c r="E745" s="244" t="s">
        <v>157</v>
      </c>
      <c r="F745" s="227"/>
      <c r="G745" s="228"/>
      <c r="H745" s="229" t="e">
        <f t="shared" si="18"/>
        <v>#DIV/0!</v>
      </c>
    </row>
    <row r="746" ht="19.5" customHeight="1" spans="1:8">
      <c r="A746" s="224" t="s">
        <v>698</v>
      </c>
      <c r="B746" s="224" t="s">
        <v>752</v>
      </c>
      <c r="C746" s="224" t="s">
        <v>174</v>
      </c>
      <c r="D746" s="225">
        <v>2101599</v>
      </c>
      <c r="E746" s="244" t="s">
        <v>756</v>
      </c>
      <c r="F746" s="227">
        <v>202</v>
      </c>
      <c r="G746" s="233"/>
      <c r="H746" s="229">
        <f t="shared" si="18"/>
        <v>0</v>
      </c>
    </row>
    <row r="747" ht="19.5" customHeight="1" spans="1:8">
      <c r="A747" s="224" t="s">
        <v>698</v>
      </c>
      <c r="B747" s="224" t="s">
        <v>657</v>
      </c>
      <c r="C747" s="224"/>
      <c r="D747" s="225">
        <v>21016</v>
      </c>
      <c r="E747" s="244" t="s">
        <v>757</v>
      </c>
      <c r="F747" s="227"/>
      <c r="G747" s="235"/>
      <c r="H747" s="229" t="e">
        <f t="shared" si="18"/>
        <v>#DIV/0!</v>
      </c>
    </row>
    <row r="748" ht="19.5" customHeight="1" spans="1:8">
      <c r="A748" s="224" t="s">
        <v>698</v>
      </c>
      <c r="B748" s="224" t="s">
        <v>657</v>
      </c>
      <c r="C748" s="224" t="s">
        <v>163</v>
      </c>
      <c r="D748" s="225">
        <v>2101601</v>
      </c>
      <c r="E748" s="244" t="s">
        <v>758</v>
      </c>
      <c r="F748" s="227"/>
      <c r="G748" s="235"/>
      <c r="H748" s="229" t="e">
        <f t="shared" si="18"/>
        <v>#DIV/0!</v>
      </c>
    </row>
    <row r="749" ht="19.5" customHeight="1" spans="1:8">
      <c r="A749" s="224" t="s">
        <v>698</v>
      </c>
      <c r="B749" s="224" t="s">
        <v>733</v>
      </c>
      <c r="C749" s="224"/>
      <c r="D749" s="225">
        <v>21017</v>
      </c>
      <c r="E749" s="244" t="s">
        <v>759</v>
      </c>
      <c r="F749" s="227">
        <v>48</v>
      </c>
      <c r="G749" s="235"/>
      <c r="H749" s="229"/>
    </row>
    <row r="750" ht="19.5" customHeight="1" spans="1:8">
      <c r="A750" s="224" t="s">
        <v>698</v>
      </c>
      <c r="B750" s="224" t="s">
        <v>733</v>
      </c>
      <c r="C750" s="224" t="s">
        <v>137</v>
      </c>
      <c r="D750" s="225">
        <v>2101701</v>
      </c>
      <c r="E750" s="244" t="s">
        <v>305</v>
      </c>
      <c r="F750" s="227"/>
      <c r="G750" s="235"/>
      <c r="H750" s="229"/>
    </row>
    <row r="751" ht="19.5" customHeight="1" spans="1:8">
      <c r="A751" s="224" t="s">
        <v>698</v>
      </c>
      <c r="B751" s="224" t="s">
        <v>733</v>
      </c>
      <c r="C751" s="224" t="s">
        <v>140</v>
      </c>
      <c r="D751" s="225">
        <v>2101702</v>
      </c>
      <c r="E751" s="244" t="s">
        <v>306</v>
      </c>
      <c r="F751" s="227"/>
      <c r="G751" s="235"/>
      <c r="H751" s="229"/>
    </row>
    <row r="752" ht="19.5" customHeight="1" spans="1:8">
      <c r="A752" s="224" t="s">
        <v>698</v>
      </c>
      <c r="B752" s="224" t="s">
        <v>733</v>
      </c>
      <c r="C752" s="224" t="s">
        <v>142</v>
      </c>
      <c r="D752" s="225">
        <v>2101703</v>
      </c>
      <c r="E752" s="244" t="s">
        <v>307</v>
      </c>
      <c r="F752" s="227"/>
      <c r="G752" s="235"/>
      <c r="H752" s="229"/>
    </row>
    <row r="753" ht="19.5" customHeight="1" spans="1:8">
      <c r="A753" s="224" t="s">
        <v>698</v>
      </c>
      <c r="B753" s="224" t="s">
        <v>733</v>
      </c>
      <c r="C753" s="224" t="s">
        <v>144</v>
      </c>
      <c r="D753" s="225">
        <v>2101704</v>
      </c>
      <c r="E753" s="244" t="s">
        <v>760</v>
      </c>
      <c r="F753" s="227">
        <v>3</v>
      </c>
      <c r="G753" s="235"/>
      <c r="H753" s="229"/>
    </row>
    <row r="754" ht="19.5" customHeight="1" spans="1:8">
      <c r="A754" s="224" t="s">
        <v>698</v>
      </c>
      <c r="B754" s="224" t="s">
        <v>733</v>
      </c>
      <c r="C754" s="224" t="s">
        <v>158</v>
      </c>
      <c r="D754" s="225">
        <v>2101799</v>
      </c>
      <c r="E754" s="244" t="s">
        <v>761</v>
      </c>
      <c r="F754" s="227">
        <v>45</v>
      </c>
      <c r="G754" s="235"/>
      <c r="H754" s="229"/>
    </row>
    <row r="755" ht="19.5" customHeight="1" spans="1:8">
      <c r="A755" s="224" t="s">
        <v>698</v>
      </c>
      <c r="B755" s="224" t="s">
        <v>762</v>
      </c>
      <c r="C755" s="224"/>
      <c r="D755" s="225">
        <v>21018</v>
      </c>
      <c r="E755" s="244" t="s">
        <v>763</v>
      </c>
      <c r="F755" s="227"/>
      <c r="G755" s="235"/>
      <c r="H755" s="229"/>
    </row>
    <row r="756" ht="19.5" customHeight="1" spans="1:8">
      <c r="A756" s="224" t="s">
        <v>698</v>
      </c>
      <c r="B756" s="224" t="s">
        <v>762</v>
      </c>
      <c r="C756" s="224" t="s">
        <v>137</v>
      </c>
      <c r="D756" s="225">
        <v>2101801</v>
      </c>
      <c r="E756" s="244" t="s">
        <v>305</v>
      </c>
      <c r="F756" s="227"/>
      <c r="G756" s="235"/>
      <c r="H756" s="229"/>
    </row>
    <row r="757" ht="19.5" customHeight="1" spans="1:8">
      <c r="A757" s="224" t="s">
        <v>698</v>
      </c>
      <c r="B757" s="224" t="s">
        <v>762</v>
      </c>
      <c r="C757" s="224" t="s">
        <v>140</v>
      </c>
      <c r="D757" s="225">
        <v>2101802</v>
      </c>
      <c r="E757" s="244" t="s">
        <v>306</v>
      </c>
      <c r="F757" s="227"/>
      <c r="G757" s="235"/>
      <c r="H757" s="229"/>
    </row>
    <row r="758" ht="19.5" customHeight="1" spans="1:8">
      <c r="A758" s="224" t="s">
        <v>698</v>
      </c>
      <c r="B758" s="224" t="s">
        <v>762</v>
      </c>
      <c r="C758" s="224" t="s">
        <v>142</v>
      </c>
      <c r="D758" s="225">
        <v>2101803</v>
      </c>
      <c r="E758" s="244" t="s">
        <v>307</v>
      </c>
      <c r="F758" s="227"/>
      <c r="G758" s="235"/>
      <c r="H758" s="229"/>
    </row>
    <row r="759" ht="19.5" customHeight="1" spans="1:8">
      <c r="A759" s="224" t="s">
        <v>698</v>
      </c>
      <c r="B759" s="224" t="s">
        <v>762</v>
      </c>
      <c r="C759" s="224" t="s">
        <v>158</v>
      </c>
      <c r="D759" s="225">
        <v>2101899</v>
      </c>
      <c r="E759" s="244" t="s">
        <v>764</v>
      </c>
      <c r="F759" s="227"/>
      <c r="G759" s="235"/>
      <c r="H759" s="229"/>
    </row>
    <row r="760" ht="19.5" customHeight="1" spans="1:8">
      <c r="A760" s="224" t="s">
        <v>698</v>
      </c>
      <c r="B760" s="224" t="s">
        <v>394</v>
      </c>
      <c r="C760" s="224"/>
      <c r="D760" s="225">
        <v>21019</v>
      </c>
      <c r="E760" s="244" t="s">
        <v>765</v>
      </c>
      <c r="F760" s="227">
        <v>2373</v>
      </c>
      <c r="G760" s="235"/>
      <c r="H760" s="229"/>
    </row>
    <row r="761" ht="19.5" customHeight="1" spans="1:8">
      <c r="A761" s="224" t="s">
        <v>698</v>
      </c>
      <c r="B761" s="224" t="s">
        <v>394</v>
      </c>
      <c r="C761" s="224" t="s">
        <v>137</v>
      </c>
      <c r="D761" s="225">
        <v>2101901</v>
      </c>
      <c r="E761" s="244" t="s">
        <v>766</v>
      </c>
      <c r="F761" s="227"/>
      <c r="G761" s="235"/>
      <c r="H761" s="229"/>
    </row>
    <row r="762" ht="19.5" customHeight="1" spans="1:8">
      <c r="A762" s="224" t="s">
        <v>698</v>
      </c>
      <c r="B762" s="224" t="s">
        <v>394</v>
      </c>
      <c r="C762" s="224" t="s">
        <v>140</v>
      </c>
      <c r="D762" s="225">
        <v>2101902</v>
      </c>
      <c r="E762" s="245" t="s">
        <v>767</v>
      </c>
      <c r="F762" s="227"/>
      <c r="G762" s="235"/>
      <c r="H762" s="229"/>
    </row>
    <row r="763" ht="19.5" customHeight="1" spans="1:8">
      <c r="A763" s="224" t="s">
        <v>698</v>
      </c>
      <c r="B763" s="224" t="s">
        <v>394</v>
      </c>
      <c r="C763" s="224" t="s">
        <v>158</v>
      </c>
      <c r="D763" s="225">
        <v>2101999</v>
      </c>
      <c r="E763" s="244" t="s">
        <v>768</v>
      </c>
      <c r="F763" s="227">
        <v>2373</v>
      </c>
      <c r="G763" s="235"/>
      <c r="H763" s="229"/>
    </row>
    <row r="764" ht="19.5" customHeight="1" spans="1:8">
      <c r="A764" s="224" t="s">
        <v>698</v>
      </c>
      <c r="B764" s="224" t="s">
        <v>174</v>
      </c>
      <c r="C764" s="224"/>
      <c r="D764" s="225">
        <v>21099</v>
      </c>
      <c r="E764" s="244" t="s">
        <v>769</v>
      </c>
      <c r="F764" s="227">
        <v>98</v>
      </c>
      <c r="G764" s="233">
        <v>303.68</v>
      </c>
      <c r="H764" s="229">
        <f t="shared" ref="H764:H793" si="19">G764/F764</f>
        <v>3.09877551020408</v>
      </c>
    </row>
    <row r="765" ht="19.5" customHeight="1" spans="1:8">
      <c r="A765" s="224" t="s">
        <v>698</v>
      </c>
      <c r="B765" s="224" t="s">
        <v>174</v>
      </c>
      <c r="C765" s="224" t="s">
        <v>174</v>
      </c>
      <c r="D765" s="225">
        <v>2109999</v>
      </c>
      <c r="E765" s="244" t="s">
        <v>770</v>
      </c>
      <c r="F765" s="227">
        <v>98</v>
      </c>
      <c r="G765" s="233">
        <v>303.68</v>
      </c>
      <c r="H765" s="229">
        <f t="shared" si="19"/>
        <v>3.09877551020408</v>
      </c>
    </row>
    <row r="766" ht="19.5" customHeight="1" spans="1:8">
      <c r="A766" s="224" t="s">
        <v>771</v>
      </c>
      <c r="B766" s="224"/>
      <c r="C766" s="224"/>
      <c r="D766" s="225">
        <v>211</v>
      </c>
      <c r="E766" s="244" t="s">
        <v>772</v>
      </c>
      <c r="F766" s="227">
        <v>5883</v>
      </c>
      <c r="G766" s="242">
        <v>327.83</v>
      </c>
      <c r="H766" s="229">
        <f t="shared" si="19"/>
        <v>0.0557249702532721</v>
      </c>
    </row>
    <row r="767" ht="19.5" customHeight="1" spans="1:8">
      <c r="A767" s="224" t="s">
        <v>771</v>
      </c>
      <c r="B767" s="224" t="s">
        <v>163</v>
      </c>
      <c r="C767" s="224"/>
      <c r="D767" s="225">
        <v>21101</v>
      </c>
      <c r="E767" s="244" t="s">
        <v>773</v>
      </c>
      <c r="F767" s="227">
        <v>80</v>
      </c>
      <c r="G767" s="233"/>
      <c r="H767" s="229">
        <f t="shared" si="19"/>
        <v>0</v>
      </c>
    </row>
    <row r="768" ht="19.5" customHeight="1" spans="1:8">
      <c r="A768" s="224" t="s">
        <v>771</v>
      </c>
      <c r="B768" s="224" t="s">
        <v>163</v>
      </c>
      <c r="C768" s="224" t="s">
        <v>163</v>
      </c>
      <c r="D768" s="225">
        <v>2110101</v>
      </c>
      <c r="E768" s="244" t="s">
        <v>139</v>
      </c>
      <c r="F768" s="227">
        <v>8</v>
      </c>
      <c r="G768" s="228"/>
      <c r="H768" s="229">
        <f t="shared" si="19"/>
        <v>0</v>
      </c>
    </row>
    <row r="769" ht="19.5" customHeight="1" spans="1:8">
      <c r="A769" s="224" t="s">
        <v>771</v>
      </c>
      <c r="B769" s="224" t="s">
        <v>163</v>
      </c>
      <c r="C769" s="224" t="s">
        <v>164</v>
      </c>
      <c r="D769" s="225">
        <v>2110102</v>
      </c>
      <c r="E769" s="244" t="s">
        <v>165</v>
      </c>
      <c r="F769" s="227">
        <v>45</v>
      </c>
      <c r="G769" s="233"/>
      <c r="H769" s="229">
        <f t="shared" si="19"/>
        <v>0</v>
      </c>
    </row>
    <row r="770" ht="19.5" customHeight="1" spans="1:8">
      <c r="A770" s="224" t="s">
        <v>771</v>
      </c>
      <c r="B770" s="224" t="s">
        <v>163</v>
      </c>
      <c r="C770" s="224" t="s">
        <v>166</v>
      </c>
      <c r="D770" s="225">
        <v>2110103</v>
      </c>
      <c r="E770" s="244" t="s">
        <v>143</v>
      </c>
      <c r="F770" s="227"/>
      <c r="G770" s="233"/>
      <c r="H770" s="229" t="e">
        <f t="shared" si="19"/>
        <v>#DIV/0!</v>
      </c>
    </row>
    <row r="771" ht="19.5" customHeight="1" spans="1:8">
      <c r="A771" s="224" t="s">
        <v>771</v>
      </c>
      <c r="B771" s="224" t="s">
        <v>163</v>
      </c>
      <c r="C771" s="224" t="s">
        <v>168</v>
      </c>
      <c r="D771" s="225">
        <v>2110104</v>
      </c>
      <c r="E771" s="244" t="s">
        <v>774</v>
      </c>
      <c r="F771" s="227"/>
      <c r="G771" s="233"/>
      <c r="H771" s="229" t="e">
        <f t="shared" si="19"/>
        <v>#DIV/0!</v>
      </c>
    </row>
    <row r="772" ht="19.5" customHeight="1" spans="1:8">
      <c r="A772" s="224" t="s">
        <v>771</v>
      </c>
      <c r="B772" s="224" t="s">
        <v>163</v>
      </c>
      <c r="C772" s="224" t="s">
        <v>170</v>
      </c>
      <c r="D772" s="225">
        <v>2110105</v>
      </c>
      <c r="E772" s="244" t="s">
        <v>775</v>
      </c>
      <c r="F772" s="227"/>
      <c r="G772" s="233"/>
      <c r="H772" s="229" t="e">
        <f t="shared" si="19"/>
        <v>#DIV/0!</v>
      </c>
    </row>
    <row r="773" ht="19.5" customHeight="1" spans="1:8">
      <c r="A773" s="224" t="s">
        <v>771</v>
      </c>
      <c r="B773" s="224" t="s">
        <v>163</v>
      </c>
      <c r="C773" s="224" t="s">
        <v>172</v>
      </c>
      <c r="D773" s="225">
        <v>2110106</v>
      </c>
      <c r="E773" s="244" t="s">
        <v>776</v>
      </c>
      <c r="F773" s="227"/>
      <c r="G773" s="233"/>
      <c r="H773" s="229" t="e">
        <f t="shared" si="19"/>
        <v>#DIV/0!</v>
      </c>
    </row>
    <row r="774" ht="19.5" customHeight="1" spans="1:8">
      <c r="A774" s="224" t="s">
        <v>771</v>
      </c>
      <c r="B774" s="224" t="s">
        <v>163</v>
      </c>
      <c r="C774" s="224" t="s">
        <v>192</v>
      </c>
      <c r="D774" s="225">
        <v>2110107</v>
      </c>
      <c r="E774" s="244" t="s">
        <v>777</v>
      </c>
      <c r="F774" s="227"/>
      <c r="G774" s="233"/>
      <c r="H774" s="229" t="e">
        <f t="shared" si="19"/>
        <v>#DIV/0!</v>
      </c>
    </row>
    <row r="775" ht="19.5" customHeight="1" spans="1:8">
      <c r="A775" s="224" t="s">
        <v>771</v>
      </c>
      <c r="B775" s="224" t="s">
        <v>163</v>
      </c>
      <c r="C775" s="224" t="s">
        <v>194</v>
      </c>
      <c r="D775" s="225">
        <v>2110108</v>
      </c>
      <c r="E775" s="244" t="s">
        <v>778</v>
      </c>
      <c r="F775" s="227"/>
      <c r="G775" s="233"/>
      <c r="H775" s="229" t="e">
        <f t="shared" si="19"/>
        <v>#DIV/0!</v>
      </c>
    </row>
    <row r="776" ht="19.5" customHeight="1" spans="1:8">
      <c r="A776" s="224" t="s">
        <v>771</v>
      </c>
      <c r="B776" s="224" t="s">
        <v>163</v>
      </c>
      <c r="C776" s="224" t="s">
        <v>174</v>
      </c>
      <c r="D776" s="225">
        <v>2110199</v>
      </c>
      <c r="E776" s="244" t="s">
        <v>779</v>
      </c>
      <c r="F776" s="227">
        <v>27</v>
      </c>
      <c r="G776" s="228"/>
      <c r="H776" s="229">
        <f t="shared" si="19"/>
        <v>0</v>
      </c>
    </row>
    <row r="777" ht="19.5" customHeight="1" spans="1:8">
      <c r="A777" s="224" t="s">
        <v>771</v>
      </c>
      <c r="B777" s="224" t="s">
        <v>161</v>
      </c>
      <c r="C777" s="224"/>
      <c r="D777" s="225">
        <v>21102</v>
      </c>
      <c r="E777" s="244" t="s">
        <v>780</v>
      </c>
      <c r="F777" s="227"/>
      <c r="G777" s="233"/>
      <c r="H777" s="229" t="e">
        <f t="shared" si="19"/>
        <v>#DIV/0!</v>
      </c>
    </row>
    <row r="778" ht="19.5" customHeight="1" spans="1:8">
      <c r="A778" s="224" t="s">
        <v>771</v>
      </c>
      <c r="B778" s="224" t="s">
        <v>161</v>
      </c>
      <c r="C778" s="224" t="s">
        <v>142</v>
      </c>
      <c r="D778" s="225">
        <v>2110203</v>
      </c>
      <c r="E778" s="244" t="s">
        <v>781</v>
      </c>
      <c r="F778" s="227"/>
      <c r="G778" s="233"/>
      <c r="H778" s="229" t="e">
        <f t="shared" si="19"/>
        <v>#DIV/0!</v>
      </c>
    </row>
    <row r="779" ht="19.5" customHeight="1" spans="1:8">
      <c r="A779" s="224" t="s">
        <v>771</v>
      </c>
      <c r="B779" s="224" t="s">
        <v>161</v>
      </c>
      <c r="C779" s="224" t="s">
        <v>144</v>
      </c>
      <c r="D779" s="225">
        <v>2110204</v>
      </c>
      <c r="E779" s="244" t="s">
        <v>782</v>
      </c>
      <c r="F779" s="227"/>
      <c r="G779" s="233"/>
      <c r="H779" s="229" t="e">
        <f t="shared" si="19"/>
        <v>#DIV/0!</v>
      </c>
    </row>
    <row r="780" ht="19.5" customHeight="1" spans="1:8">
      <c r="A780" s="224" t="s">
        <v>771</v>
      </c>
      <c r="B780" s="224" t="s">
        <v>161</v>
      </c>
      <c r="C780" s="224" t="s">
        <v>174</v>
      </c>
      <c r="D780" s="225">
        <v>2110299</v>
      </c>
      <c r="E780" s="244" t="s">
        <v>783</v>
      </c>
      <c r="F780" s="227"/>
      <c r="G780" s="233"/>
      <c r="H780" s="229" t="e">
        <f t="shared" si="19"/>
        <v>#DIV/0!</v>
      </c>
    </row>
    <row r="781" ht="19.5" customHeight="1" spans="1:8">
      <c r="A781" s="224" t="s">
        <v>771</v>
      </c>
      <c r="B781" s="224" t="s">
        <v>176</v>
      </c>
      <c r="C781" s="224"/>
      <c r="D781" s="225">
        <v>21103</v>
      </c>
      <c r="E781" s="244" t="s">
        <v>784</v>
      </c>
      <c r="F781" s="227">
        <v>1318</v>
      </c>
      <c r="G781" s="233"/>
      <c r="H781" s="229">
        <f t="shared" si="19"/>
        <v>0</v>
      </c>
    </row>
    <row r="782" ht="19.5" customHeight="1" spans="1:8">
      <c r="A782" s="224" t="s">
        <v>771</v>
      </c>
      <c r="B782" s="224" t="s">
        <v>176</v>
      </c>
      <c r="C782" s="224" t="s">
        <v>163</v>
      </c>
      <c r="D782" s="225">
        <v>2110301</v>
      </c>
      <c r="E782" s="244" t="s">
        <v>785</v>
      </c>
      <c r="F782" s="227"/>
      <c r="G782" s="233"/>
      <c r="H782" s="229" t="e">
        <f t="shared" si="19"/>
        <v>#DIV/0!</v>
      </c>
    </row>
    <row r="783" ht="19.5" customHeight="1" spans="1:8">
      <c r="A783" s="224" t="s">
        <v>771</v>
      </c>
      <c r="B783" s="224" t="s">
        <v>176</v>
      </c>
      <c r="C783" s="224" t="s">
        <v>164</v>
      </c>
      <c r="D783" s="225">
        <v>2110302</v>
      </c>
      <c r="E783" s="244" t="s">
        <v>786</v>
      </c>
      <c r="F783" s="227">
        <v>778</v>
      </c>
      <c r="G783" s="233"/>
      <c r="H783" s="229">
        <f t="shared" si="19"/>
        <v>0</v>
      </c>
    </row>
    <row r="784" ht="19.5" customHeight="1" spans="1:8">
      <c r="A784" s="224" t="s">
        <v>771</v>
      </c>
      <c r="B784" s="224" t="s">
        <v>176</v>
      </c>
      <c r="C784" s="224" t="s">
        <v>166</v>
      </c>
      <c r="D784" s="225">
        <v>2110303</v>
      </c>
      <c r="E784" s="244" t="s">
        <v>787</v>
      </c>
      <c r="F784" s="227"/>
      <c r="G784" s="233"/>
      <c r="H784" s="229" t="e">
        <f t="shared" si="19"/>
        <v>#DIV/0!</v>
      </c>
    </row>
    <row r="785" ht="19.5" customHeight="1" spans="1:8">
      <c r="A785" s="224" t="s">
        <v>771</v>
      </c>
      <c r="B785" s="224" t="s">
        <v>176</v>
      </c>
      <c r="C785" s="224" t="s">
        <v>168</v>
      </c>
      <c r="D785" s="225">
        <v>2110304</v>
      </c>
      <c r="E785" s="244" t="s">
        <v>788</v>
      </c>
      <c r="F785" s="227"/>
      <c r="G785" s="233"/>
      <c r="H785" s="229" t="e">
        <f t="shared" si="19"/>
        <v>#DIV/0!</v>
      </c>
    </row>
    <row r="786" ht="19.5" customHeight="1" spans="1:8">
      <c r="A786" s="224" t="s">
        <v>771</v>
      </c>
      <c r="B786" s="224" t="s">
        <v>176</v>
      </c>
      <c r="C786" s="224" t="s">
        <v>170</v>
      </c>
      <c r="D786" s="225">
        <v>2110305</v>
      </c>
      <c r="E786" s="244" t="s">
        <v>789</v>
      </c>
      <c r="F786" s="227"/>
      <c r="G786" s="233"/>
      <c r="H786" s="229" t="e">
        <f t="shared" si="19"/>
        <v>#DIV/0!</v>
      </c>
    </row>
    <row r="787" ht="19.5" customHeight="1" spans="1:8">
      <c r="A787" s="224" t="s">
        <v>771</v>
      </c>
      <c r="B787" s="224" t="s">
        <v>176</v>
      </c>
      <c r="C787" s="224" t="s">
        <v>172</v>
      </c>
      <c r="D787" s="225">
        <v>2110306</v>
      </c>
      <c r="E787" s="244" t="s">
        <v>790</v>
      </c>
      <c r="F787" s="227"/>
      <c r="G787" s="233"/>
      <c r="H787" s="229" t="e">
        <f t="shared" si="19"/>
        <v>#DIV/0!</v>
      </c>
    </row>
    <row r="788" ht="19.5" customHeight="1" spans="1:8">
      <c r="A788" s="224" t="s">
        <v>771</v>
      </c>
      <c r="B788" s="224" t="s">
        <v>176</v>
      </c>
      <c r="C788" s="224" t="s">
        <v>174</v>
      </c>
      <c r="D788" s="225">
        <v>2110399</v>
      </c>
      <c r="E788" s="244" t="s">
        <v>791</v>
      </c>
      <c r="F788" s="227">
        <v>540</v>
      </c>
      <c r="G788" s="233"/>
      <c r="H788" s="229">
        <f t="shared" si="19"/>
        <v>0</v>
      </c>
    </row>
    <row r="789" ht="19.5" customHeight="1" spans="1:8">
      <c r="A789" s="224" t="s">
        <v>771</v>
      </c>
      <c r="B789" s="224" t="s">
        <v>144</v>
      </c>
      <c r="C789" s="224"/>
      <c r="D789" s="225">
        <v>21104</v>
      </c>
      <c r="E789" s="244" t="s">
        <v>792</v>
      </c>
      <c r="F789" s="227">
        <v>369</v>
      </c>
      <c r="G789" s="233"/>
      <c r="H789" s="229">
        <f t="shared" si="19"/>
        <v>0</v>
      </c>
    </row>
    <row r="790" ht="19.5" customHeight="1" spans="1:8">
      <c r="A790" s="224" t="s">
        <v>771</v>
      </c>
      <c r="B790" s="224" t="s">
        <v>144</v>
      </c>
      <c r="C790" s="224" t="s">
        <v>163</v>
      </c>
      <c r="D790" s="225">
        <v>2110401</v>
      </c>
      <c r="E790" s="244" t="s">
        <v>793</v>
      </c>
      <c r="F790" s="227"/>
      <c r="G790" s="233"/>
      <c r="H790" s="229" t="e">
        <f t="shared" si="19"/>
        <v>#DIV/0!</v>
      </c>
    </row>
    <row r="791" ht="19.5" customHeight="1" spans="1:8">
      <c r="A791" s="224" t="s">
        <v>771</v>
      </c>
      <c r="B791" s="224" t="s">
        <v>144</v>
      </c>
      <c r="C791" s="224" t="s">
        <v>164</v>
      </c>
      <c r="D791" s="225">
        <v>2110402</v>
      </c>
      <c r="E791" s="244" t="s">
        <v>794</v>
      </c>
      <c r="F791" s="227">
        <v>276</v>
      </c>
      <c r="G791" s="233"/>
      <c r="H791" s="229">
        <f t="shared" si="19"/>
        <v>0</v>
      </c>
    </row>
    <row r="792" ht="19.5" customHeight="1" spans="1:8">
      <c r="A792" s="224" t="s">
        <v>771</v>
      </c>
      <c r="B792" s="224" t="s">
        <v>144</v>
      </c>
      <c r="C792" s="224" t="s">
        <v>144</v>
      </c>
      <c r="D792" s="225">
        <v>2110404</v>
      </c>
      <c r="E792" s="245" t="s">
        <v>795</v>
      </c>
      <c r="F792" s="227"/>
      <c r="G792" s="228"/>
      <c r="H792" s="229" t="e">
        <f t="shared" si="19"/>
        <v>#DIV/0!</v>
      </c>
    </row>
    <row r="793" ht="19.5" customHeight="1" spans="1:8">
      <c r="A793" s="224" t="s">
        <v>771</v>
      </c>
      <c r="B793" s="224" t="s">
        <v>144</v>
      </c>
      <c r="C793" s="224" t="s">
        <v>146</v>
      </c>
      <c r="D793" s="225">
        <v>2110405</v>
      </c>
      <c r="E793" s="244" t="s">
        <v>796</v>
      </c>
      <c r="F793" s="227"/>
      <c r="G793" s="228"/>
      <c r="H793" s="229" t="e">
        <f t="shared" si="19"/>
        <v>#DIV/0!</v>
      </c>
    </row>
    <row r="794" ht="19.5" customHeight="1" spans="1:8">
      <c r="A794" s="224" t="s">
        <v>771</v>
      </c>
      <c r="B794" s="224" t="s">
        <v>144</v>
      </c>
      <c r="C794" s="224" t="s">
        <v>148</v>
      </c>
      <c r="D794" s="225">
        <v>2110406</v>
      </c>
      <c r="E794" s="244" t="s">
        <v>797</v>
      </c>
      <c r="F794" s="227"/>
      <c r="G794" s="228"/>
      <c r="H794" s="229"/>
    </row>
    <row r="795" ht="19.5" customHeight="1" spans="1:8">
      <c r="A795" s="224" t="s">
        <v>771</v>
      </c>
      <c r="B795" s="224" t="s">
        <v>144</v>
      </c>
      <c r="C795" s="224" t="s">
        <v>174</v>
      </c>
      <c r="D795" s="225">
        <v>2110499</v>
      </c>
      <c r="E795" s="244" t="s">
        <v>798</v>
      </c>
      <c r="F795" s="227">
        <v>93</v>
      </c>
      <c r="G795" s="233"/>
      <c r="H795" s="229">
        <f t="shared" ref="H795:H802" si="20">G795/F795</f>
        <v>0</v>
      </c>
    </row>
    <row r="796" ht="19.5" customHeight="1" spans="1:8">
      <c r="A796" s="224" t="s">
        <v>771</v>
      </c>
      <c r="B796" s="224" t="s">
        <v>197</v>
      </c>
      <c r="C796" s="224"/>
      <c r="D796" s="225">
        <v>21105</v>
      </c>
      <c r="E796" s="244" t="s">
        <v>799</v>
      </c>
      <c r="F796" s="227">
        <v>590</v>
      </c>
      <c r="G796" s="235"/>
      <c r="H796" s="229">
        <f t="shared" si="20"/>
        <v>0</v>
      </c>
    </row>
    <row r="797" ht="19.5" customHeight="1" spans="1:8">
      <c r="A797" s="224" t="s">
        <v>771</v>
      </c>
      <c r="B797" s="224" t="s">
        <v>197</v>
      </c>
      <c r="C797" s="224" t="s">
        <v>163</v>
      </c>
      <c r="D797" s="225">
        <v>2110501</v>
      </c>
      <c r="E797" s="244" t="s">
        <v>800</v>
      </c>
      <c r="F797" s="227">
        <v>588</v>
      </c>
      <c r="G797" s="235"/>
      <c r="H797" s="229">
        <f t="shared" si="20"/>
        <v>0</v>
      </c>
    </row>
    <row r="798" ht="19.5" customHeight="1" spans="1:8">
      <c r="A798" s="224" t="s">
        <v>771</v>
      </c>
      <c r="B798" s="224" t="s">
        <v>197</v>
      </c>
      <c r="C798" s="224" t="s">
        <v>164</v>
      </c>
      <c r="D798" s="225">
        <v>2110502</v>
      </c>
      <c r="E798" s="244" t="s">
        <v>801</v>
      </c>
      <c r="F798" s="227"/>
      <c r="G798" s="233"/>
      <c r="H798" s="229" t="e">
        <f t="shared" si="20"/>
        <v>#DIV/0!</v>
      </c>
    </row>
    <row r="799" ht="19.5" customHeight="1" spans="1:8">
      <c r="A799" s="224" t="s">
        <v>771</v>
      </c>
      <c r="B799" s="224" t="s">
        <v>197</v>
      </c>
      <c r="C799" s="224" t="s">
        <v>166</v>
      </c>
      <c r="D799" s="225">
        <v>2110503</v>
      </c>
      <c r="E799" s="244" t="s">
        <v>802</v>
      </c>
      <c r="F799" s="227"/>
      <c r="G799" s="233"/>
      <c r="H799" s="229" t="e">
        <f t="shared" si="20"/>
        <v>#DIV/0!</v>
      </c>
    </row>
    <row r="800" ht="19.5" customHeight="1" spans="1:8">
      <c r="A800" s="224" t="s">
        <v>771</v>
      </c>
      <c r="B800" s="224" t="s">
        <v>197</v>
      </c>
      <c r="C800" s="224" t="s">
        <v>205</v>
      </c>
      <c r="D800" s="225">
        <v>2110506</v>
      </c>
      <c r="E800" s="244" t="s">
        <v>803</v>
      </c>
      <c r="F800" s="227"/>
      <c r="G800" s="233"/>
      <c r="H800" s="229" t="e">
        <f t="shared" si="20"/>
        <v>#DIV/0!</v>
      </c>
    </row>
    <row r="801" ht="19.5" customHeight="1" spans="1:8">
      <c r="A801" s="224" t="s">
        <v>771</v>
      </c>
      <c r="B801" s="224" t="s">
        <v>197</v>
      </c>
      <c r="C801" s="224" t="s">
        <v>192</v>
      </c>
      <c r="D801" s="225">
        <v>2110507</v>
      </c>
      <c r="E801" s="244" t="s">
        <v>804</v>
      </c>
      <c r="F801" s="227"/>
      <c r="G801" s="233"/>
      <c r="H801" s="229" t="e">
        <f t="shared" si="20"/>
        <v>#DIV/0!</v>
      </c>
    </row>
    <row r="802" ht="19.5" customHeight="1" spans="1:8">
      <c r="A802" s="224" t="s">
        <v>771</v>
      </c>
      <c r="B802" s="224" t="s">
        <v>197</v>
      </c>
      <c r="C802" s="224" t="s">
        <v>174</v>
      </c>
      <c r="D802" s="225">
        <v>2110599</v>
      </c>
      <c r="E802" s="244" t="s">
        <v>805</v>
      </c>
      <c r="F802" s="227">
        <v>2</v>
      </c>
      <c r="G802" s="233"/>
      <c r="H802" s="229">
        <f t="shared" si="20"/>
        <v>0</v>
      </c>
    </row>
    <row r="803" ht="19.5" customHeight="1" spans="1:8">
      <c r="A803" s="224" t="s">
        <v>771</v>
      </c>
      <c r="B803" s="224" t="s">
        <v>213</v>
      </c>
      <c r="C803" s="224"/>
      <c r="D803" s="225">
        <v>21107</v>
      </c>
      <c r="E803" s="244" t="s">
        <v>806</v>
      </c>
      <c r="F803" s="227"/>
      <c r="G803" s="233"/>
      <c r="H803" s="229" t="e">
        <f t="shared" ref="H803:H841" si="21">G803/F803</f>
        <v>#DIV/0!</v>
      </c>
    </row>
    <row r="804" ht="19.5" customHeight="1" spans="1:8">
      <c r="A804" s="224" t="s">
        <v>771</v>
      </c>
      <c r="B804" s="224" t="s">
        <v>213</v>
      </c>
      <c r="C804" s="224" t="s">
        <v>187</v>
      </c>
      <c r="D804" s="225">
        <v>2110704</v>
      </c>
      <c r="E804" s="244" t="s">
        <v>807</v>
      </c>
      <c r="F804" s="227"/>
      <c r="G804" s="233"/>
      <c r="H804" s="229" t="e">
        <f t="shared" si="21"/>
        <v>#DIV/0!</v>
      </c>
    </row>
    <row r="805" ht="19.5" customHeight="1" spans="1:8">
      <c r="A805" s="224" t="s">
        <v>771</v>
      </c>
      <c r="B805" s="224" t="s">
        <v>213</v>
      </c>
      <c r="C805" s="224" t="s">
        <v>174</v>
      </c>
      <c r="D805" s="225">
        <v>2110799</v>
      </c>
      <c r="E805" s="244" t="s">
        <v>808</v>
      </c>
      <c r="F805" s="227"/>
      <c r="G805" s="233"/>
      <c r="H805" s="229" t="e">
        <f t="shared" si="21"/>
        <v>#DIV/0!</v>
      </c>
    </row>
    <row r="806" ht="19.5" customHeight="1" spans="1:8">
      <c r="A806" s="224" t="s">
        <v>771</v>
      </c>
      <c r="B806" s="224" t="s">
        <v>181</v>
      </c>
      <c r="C806" s="224"/>
      <c r="D806" s="225">
        <v>21108</v>
      </c>
      <c r="E806" s="245" t="s">
        <v>809</v>
      </c>
      <c r="F806" s="227"/>
      <c r="G806" s="228"/>
      <c r="H806" s="229" t="e">
        <f t="shared" si="21"/>
        <v>#DIV/0!</v>
      </c>
    </row>
    <row r="807" ht="19.5" customHeight="1" spans="1:8">
      <c r="A807" s="224" t="s">
        <v>771</v>
      </c>
      <c r="B807" s="224" t="s">
        <v>181</v>
      </c>
      <c r="C807" s="224" t="s">
        <v>187</v>
      </c>
      <c r="D807" s="225">
        <v>2110804</v>
      </c>
      <c r="E807" s="244" t="s">
        <v>810</v>
      </c>
      <c r="F807" s="227"/>
      <c r="G807" s="228"/>
      <c r="H807" s="229" t="e">
        <f t="shared" si="21"/>
        <v>#DIV/0!</v>
      </c>
    </row>
    <row r="808" ht="19.5" customHeight="1" spans="1:8">
      <c r="A808" s="224" t="s">
        <v>771</v>
      </c>
      <c r="B808" s="224" t="s">
        <v>181</v>
      </c>
      <c r="C808" s="224" t="s">
        <v>174</v>
      </c>
      <c r="D808" s="225">
        <v>2110899</v>
      </c>
      <c r="E808" s="244" t="s">
        <v>811</v>
      </c>
      <c r="F808" s="227"/>
      <c r="G808" s="233"/>
      <c r="H808" s="229" t="e">
        <f t="shared" si="21"/>
        <v>#DIV/0!</v>
      </c>
    </row>
    <row r="809" ht="19.5" customHeight="1" spans="1:8">
      <c r="A809" s="224" t="s">
        <v>771</v>
      </c>
      <c r="B809" s="224" t="s">
        <v>183</v>
      </c>
      <c r="C809" s="224"/>
      <c r="D809" s="225">
        <v>21109</v>
      </c>
      <c r="E809" s="244" t="s">
        <v>812</v>
      </c>
      <c r="F809" s="227"/>
      <c r="G809" s="233"/>
      <c r="H809" s="229" t="e">
        <f t="shared" si="21"/>
        <v>#DIV/0!</v>
      </c>
    </row>
    <row r="810" ht="19.5" customHeight="1" spans="1:8">
      <c r="A810" s="224" t="s">
        <v>771</v>
      </c>
      <c r="B810" s="224" t="s">
        <v>183</v>
      </c>
      <c r="C810" s="224" t="s">
        <v>163</v>
      </c>
      <c r="D810" s="225">
        <v>2110901</v>
      </c>
      <c r="E810" s="244" t="s">
        <v>813</v>
      </c>
      <c r="F810" s="227"/>
      <c r="G810" s="233"/>
      <c r="H810" s="229" t="e">
        <f t="shared" si="21"/>
        <v>#DIV/0!</v>
      </c>
    </row>
    <row r="811" ht="19.5" customHeight="1" spans="1:8">
      <c r="A811" s="224" t="s">
        <v>771</v>
      </c>
      <c r="B811" s="224" t="s">
        <v>418</v>
      </c>
      <c r="C811" s="224"/>
      <c r="D811" s="225">
        <v>21110</v>
      </c>
      <c r="E811" s="244" t="s">
        <v>814</v>
      </c>
      <c r="F811" s="227"/>
      <c r="G811" s="233"/>
      <c r="H811" s="229" t="e">
        <f t="shared" si="21"/>
        <v>#DIV/0!</v>
      </c>
    </row>
    <row r="812" ht="19.5" customHeight="1" spans="1:8">
      <c r="A812" s="224" t="s">
        <v>771</v>
      </c>
      <c r="B812" s="224" t="s">
        <v>418</v>
      </c>
      <c r="C812" s="224" t="s">
        <v>163</v>
      </c>
      <c r="D812" s="225">
        <v>2111001</v>
      </c>
      <c r="E812" s="244" t="s">
        <v>815</v>
      </c>
      <c r="F812" s="227"/>
      <c r="G812" s="233"/>
      <c r="H812" s="229" t="e">
        <f t="shared" si="21"/>
        <v>#DIV/0!</v>
      </c>
    </row>
    <row r="813" ht="19.5" customHeight="1" spans="1:8">
      <c r="A813" s="224" t="s">
        <v>771</v>
      </c>
      <c r="B813" s="224" t="s">
        <v>234</v>
      </c>
      <c r="C813" s="224"/>
      <c r="D813" s="225">
        <v>21111</v>
      </c>
      <c r="E813" s="244" t="s">
        <v>816</v>
      </c>
      <c r="F813" s="227"/>
      <c r="G813" s="233"/>
      <c r="H813" s="229" t="e">
        <f t="shared" si="21"/>
        <v>#DIV/0!</v>
      </c>
    </row>
    <row r="814" ht="19.5" customHeight="1" spans="1:8">
      <c r="A814" s="224" t="s">
        <v>771</v>
      </c>
      <c r="B814" s="224" t="s">
        <v>234</v>
      </c>
      <c r="C814" s="224" t="s">
        <v>163</v>
      </c>
      <c r="D814" s="225">
        <v>2111101</v>
      </c>
      <c r="E814" s="244" t="s">
        <v>817</v>
      </c>
      <c r="F814" s="227"/>
      <c r="G814" s="233"/>
      <c r="H814" s="229" t="e">
        <f t="shared" si="21"/>
        <v>#DIV/0!</v>
      </c>
    </row>
    <row r="815" ht="19.5" customHeight="1" spans="1:8">
      <c r="A815" s="224" t="s">
        <v>771</v>
      </c>
      <c r="B815" s="224" t="s">
        <v>234</v>
      </c>
      <c r="C815" s="224" t="s">
        <v>164</v>
      </c>
      <c r="D815" s="225">
        <v>2111102</v>
      </c>
      <c r="E815" s="244" t="s">
        <v>818</v>
      </c>
      <c r="F815" s="227"/>
      <c r="G815" s="233"/>
      <c r="H815" s="229" t="e">
        <f t="shared" si="21"/>
        <v>#DIV/0!</v>
      </c>
    </row>
    <row r="816" ht="19.5" customHeight="1" spans="1:8">
      <c r="A816" s="224" t="s">
        <v>771</v>
      </c>
      <c r="B816" s="224" t="s">
        <v>234</v>
      </c>
      <c r="C816" s="224" t="s">
        <v>166</v>
      </c>
      <c r="D816" s="225">
        <v>2111103</v>
      </c>
      <c r="E816" s="244" t="s">
        <v>819</v>
      </c>
      <c r="F816" s="227"/>
      <c r="G816" s="233"/>
      <c r="H816" s="229" t="e">
        <f t="shared" si="21"/>
        <v>#DIV/0!</v>
      </c>
    </row>
    <row r="817" ht="19.5" customHeight="1" spans="1:8">
      <c r="A817" s="224" t="s">
        <v>771</v>
      </c>
      <c r="B817" s="224" t="s">
        <v>234</v>
      </c>
      <c r="C817" s="224" t="s">
        <v>168</v>
      </c>
      <c r="D817" s="225">
        <v>2111104</v>
      </c>
      <c r="E817" s="244" t="s">
        <v>820</v>
      </c>
      <c r="F817" s="227"/>
      <c r="G817" s="233"/>
      <c r="H817" s="229" t="e">
        <f t="shared" si="21"/>
        <v>#DIV/0!</v>
      </c>
    </row>
    <row r="818" ht="19.5" customHeight="1" spans="1:8">
      <c r="A818" s="224" t="s">
        <v>771</v>
      </c>
      <c r="B818" s="224" t="s">
        <v>234</v>
      </c>
      <c r="C818" s="224" t="s">
        <v>174</v>
      </c>
      <c r="D818" s="225">
        <v>2111199</v>
      </c>
      <c r="E818" s="244" t="s">
        <v>821</v>
      </c>
      <c r="F818" s="227"/>
      <c r="G818" s="233"/>
      <c r="H818" s="229" t="e">
        <f t="shared" si="21"/>
        <v>#DIV/0!</v>
      </c>
    </row>
    <row r="819" ht="19.5" customHeight="1" spans="1:8">
      <c r="A819" s="224" t="s">
        <v>771</v>
      </c>
      <c r="B819" s="224" t="s">
        <v>420</v>
      </c>
      <c r="C819" s="224"/>
      <c r="D819" s="225">
        <v>21112</v>
      </c>
      <c r="E819" s="244" t="s">
        <v>822</v>
      </c>
      <c r="F819" s="227"/>
      <c r="G819" s="233"/>
      <c r="H819" s="229" t="e">
        <f t="shared" si="21"/>
        <v>#DIV/0!</v>
      </c>
    </row>
    <row r="820" ht="19.5" customHeight="1" spans="1:8">
      <c r="A820" s="224" t="s">
        <v>771</v>
      </c>
      <c r="B820" s="224" t="s">
        <v>420</v>
      </c>
      <c r="C820" s="224" t="s">
        <v>163</v>
      </c>
      <c r="D820" s="225">
        <v>2111201</v>
      </c>
      <c r="E820" s="244" t="s">
        <v>823</v>
      </c>
      <c r="F820" s="227"/>
      <c r="G820" s="233"/>
      <c r="H820" s="229" t="e">
        <f t="shared" si="21"/>
        <v>#DIV/0!</v>
      </c>
    </row>
    <row r="821" ht="19.5" customHeight="1" spans="1:8">
      <c r="A821" s="224" t="s">
        <v>771</v>
      </c>
      <c r="B821" s="224" t="s">
        <v>240</v>
      </c>
      <c r="C821" s="224"/>
      <c r="D821" s="225">
        <v>21113</v>
      </c>
      <c r="E821" s="244" t="s">
        <v>824</v>
      </c>
      <c r="F821" s="227"/>
      <c r="G821" s="233"/>
      <c r="H821" s="229" t="e">
        <f t="shared" si="21"/>
        <v>#DIV/0!</v>
      </c>
    </row>
    <row r="822" ht="19.5" customHeight="1" spans="1:8">
      <c r="A822" s="224" t="s">
        <v>771</v>
      </c>
      <c r="B822" s="224" t="s">
        <v>240</v>
      </c>
      <c r="C822" s="224" t="s">
        <v>163</v>
      </c>
      <c r="D822" s="225">
        <v>2111301</v>
      </c>
      <c r="E822" s="244" t="s">
        <v>825</v>
      </c>
      <c r="F822" s="227"/>
      <c r="G822" s="233"/>
      <c r="H822" s="229" t="e">
        <f t="shared" si="21"/>
        <v>#DIV/0!</v>
      </c>
    </row>
    <row r="823" ht="19.5" customHeight="1" spans="1:8">
      <c r="A823" s="224" t="s">
        <v>771</v>
      </c>
      <c r="B823" s="224" t="s">
        <v>248</v>
      </c>
      <c r="C823" s="224"/>
      <c r="D823" s="225">
        <v>21114</v>
      </c>
      <c r="E823" s="244" t="s">
        <v>826</v>
      </c>
      <c r="F823" s="227"/>
      <c r="G823" s="233"/>
      <c r="H823" s="229" t="e">
        <f t="shared" si="21"/>
        <v>#DIV/0!</v>
      </c>
    </row>
    <row r="824" ht="19.5" customHeight="1" spans="1:8">
      <c r="A824" s="224" t="s">
        <v>771</v>
      </c>
      <c r="B824" s="224" t="s">
        <v>248</v>
      </c>
      <c r="C824" s="224" t="s">
        <v>163</v>
      </c>
      <c r="D824" s="225">
        <v>2111401</v>
      </c>
      <c r="E824" s="244" t="s">
        <v>139</v>
      </c>
      <c r="F824" s="227"/>
      <c r="G824" s="233"/>
      <c r="H824" s="229" t="e">
        <f t="shared" si="21"/>
        <v>#DIV/0!</v>
      </c>
    </row>
    <row r="825" ht="19.5" customHeight="1" spans="1:8">
      <c r="A825" s="224" t="s">
        <v>771</v>
      </c>
      <c r="B825" s="224" t="s">
        <v>248</v>
      </c>
      <c r="C825" s="224" t="s">
        <v>140</v>
      </c>
      <c r="D825" s="225">
        <v>2111402</v>
      </c>
      <c r="E825" s="244" t="s">
        <v>165</v>
      </c>
      <c r="F825" s="227"/>
      <c r="G825" s="233"/>
      <c r="H825" s="229" t="e">
        <f t="shared" si="21"/>
        <v>#DIV/0!</v>
      </c>
    </row>
    <row r="826" ht="19.5" customHeight="1" spans="1:8">
      <c r="A826" s="224" t="s">
        <v>771</v>
      </c>
      <c r="B826" s="224" t="s">
        <v>248</v>
      </c>
      <c r="C826" s="224" t="s">
        <v>142</v>
      </c>
      <c r="D826" s="225">
        <v>2111403</v>
      </c>
      <c r="E826" s="244" t="s">
        <v>143</v>
      </c>
      <c r="F826" s="227"/>
      <c r="G826" s="233"/>
      <c r="H826" s="229" t="e">
        <f t="shared" si="21"/>
        <v>#DIV/0!</v>
      </c>
    </row>
    <row r="827" ht="19.5" customHeight="1" spans="1:8">
      <c r="A827" s="224" t="s">
        <v>771</v>
      </c>
      <c r="B827" s="224" t="s">
        <v>248</v>
      </c>
      <c r="C827" s="224" t="s">
        <v>205</v>
      </c>
      <c r="D827" s="225">
        <v>2111406</v>
      </c>
      <c r="E827" s="244" t="s">
        <v>827</v>
      </c>
      <c r="F827" s="227"/>
      <c r="G827" s="233"/>
      <c r="H827" s="229" t="e">
        <f t="shared" si="21"/>
        <v>#DIV/0!</v>
      </c>
    </row>
    <row r="828" ht="19.5" customHeight="1" spans="1:8">
      <c r="A828" s="224" t="s">
        <v>771</v>
      </c>
      <c r="B828" s="224" t="s">
        <v>248</v>
      </c>
      <c r="C828" s="224" t="s">
        <v>192</v>
      </c>
      <c r="D828" s="225">
        <v>2111407</v>
      </c>
      <c r="E828" s="244" t="s">
        <v>828</v>
      </c>
      <c r="F828" s="227"/>
      <c r="G828" s="233"/>
      <c r="H828" s="229" t="e">
        <f t="shared" si="21"/>
        <v>#DIV/0!</v>
      </c>
    </row>
    <row r="829" ht="19.5" customHeight="1" spans="1:8">
      <c r="A829" s="224" t="s">
        <v>771</v>
      </c>
      <c r="B829" s="224" t="s">
        <v>248</v>
      </c>
      <c r="C829" s="224" t="s">
        <v>194</v>
      </c>
      <c r="D829" s="225">
        <v>2111408</v>
      </c>
      <c r="E829" s="244" t="s">
        <v>829</v>
      </c>
      <c r="F829" s="227"/>
      <c r="G829" s="233"/>
      <c r="H829" s="229" t="e">
        <f t="shared" si="21"/>
        <v>#DIV/0!</v>
      </c>
    </row>
    <row r="830" ht="19.5" customHeight="1" spans="1:8">
      <c r="A830" s="224" t="s">
        <v>771</v>
      </c>
      <c r="B830" s="224" t="s">
        <v>248</v>
      </c>
      <c r="C830" s="224" t="s">
        <v>234</v>
      </c>
      <c r="D830" s="225">
        <v>2111411</v>
      </c>
      <c r="E830" s="244" t="s">
        <v>210</v>
      </c>
      <c r="F830" s="227"/>
      <c r="G830" s="233"/>
      <c r="H830" s="229" t="e">
        <f t="shared" si="21"/>
        <v>#DIV/0!</v>
      </c>
    </row>
    <row r="831" ht="19.5" customHeight="1" spans="1:8">
      <c r="A831" s="224" t="s">
        <v>771</v>
      </c>
      <c r="B831" s="224" t="s">
        <v>248</v>
      </c>
      <c r="C831" s="224" t="s">
        <v>240</v>
      </c>
      <c r="D831" s="225">
        <v>2111413</v>
      </c>
      <c r="E831" s="244" t="s">
        <v>830</v>
      </c>
      <c r="F831" s="227"/>
      <c r="G831" s="233"/>
      <c r="H831" s="229" t="e">
        <f t="shared" si="21"/>
        <v>#DIV/0!</v>
      </c>
    </row>
    <row r="832" ht="19.5" customHeight="1" spans="1:8">
      <c r="A832" s="224" t="s">
        <v>771</v>
      </c>
      <c r="B832" s="224" t="s">
        <v>248</v>
      </c>
      <c r="C832" s="224" t="s">
        <v>185</v>
      </c>
      <c r="D832" s="225">
        <v>2111450</v>
      </c>
      <c r="E832" s="244" t="s">
        <v>157</v>
      </c>
      <c r="F832" s="227"/>
      <c r="G832" s="233"/>
      <c r="H832" s="229" t="e">
        <f t="shared" si="21"/>
        <v>#DIV/0!</v>
      </c>
    </row>
    <row r="833" ht="19.5" customHeight="1" spans="1:8">
      <c r="A833" s="224" t="s">
        <v>771</v>
      </c>
      <c r="B833" s="224" t="s">
        <v>248</v>
      </c>
      <c r="C833" s="224" t="s">
        <v>174</v>
      </c>
      <c r="D833" s="225">
        <v>2111499</v>
      </c>
      <c r="E833" s="244" t="s">
        <v>831</v>
      </c>
      <c r="F833" s="227"/>
      <c r="G833" s="233"/>
      <c r="H833" s="229" t="e">
        <f t="shared" si="21"/>
        <v>#DIV/0!</v>
      </c>
    </row>
    <row r="834" ht="19.5" customHeight="1" spans="1:8">
      <c r="A834" s="224" t="s">
        <v>771</v>
      </c>
      <c r="B834" s="224" t="s">
        <v>174</v>
      </c>
      <c r="C834" s="224"/>
      <c r="D834" s="225">
        <v>21199</v>
      </c>
      <c r="E834" s="244" t="s">
        <v>832</v>
      </c>
      <c r="F834" s="227">
        <v>3526</v>
      </c>
      <c r="G834" s="235">
        <v>327.83</v>
      </c>
      <c r="H834" s="229">
        <f t="shared" si="21"/>
        <v>0.0929750425411231</v>
      </c>
    </row>
    <row r="835" ht="19.5" customHeight="1" spans="1:8">
      <c r="A835" s="224" t="s">
        <v>771</v>
      </c>
      <c r="B835" s="224" t="s">
        <v>174</v>
      </c>
      <c r="C835" s="224" t="s">
        <v>174</v>
      </c>
      <c r="D835" s="225">
        <v>2119999</v>
      </c>
      <c r="E835" s="244" t="s">
        <v>833</v>
      </c>
      <c r="F835" s="227">
        <v>3526</v>
      </c>
      <c r="G835" s="235">
        <v>327.83</v>
      </c>
      <c r="H835" s="229">
        <f t="shared" si="21"/>
        <v>0.0929750425411231</v>
      </c>
    </row>
    <row r="836" ht="19.5" customHeight="1" spans="1:8">
      <c r="A836" s="224" t="s">
        <v>834</v>
      </c>
      <c r="B836" s="224"/>
      <c r="C836" s="224"/>
      <c r="D836" s="225">
        <v>212</v>
      </c>
      <c r="E836" s="244" t="s">
        <v>835</v>
      </c>
      <c r="F836" s="227">
        <v>11633</v>
      </c>
      <c r="G836" s="242">
        <v>2991.419628</v>
      </c>
      <c r="H836" s="229">
        <f t="shared" si="21"/>
        <v>0.257149456546033</v>
      </c>
    </row>
    <row r="837" ht="19.5" customHeight="1" spans="1:8">
      <c r="A837" s="224" t="s">
        <v>834</v>
      </c>
      <c r="B837" s="224" t="s">
        <v>163</v>
      </c>
      <c r="C837" s="224"/>
      <c r="D837" s="225">
        <v>21201</v>
      </c>
      <c r="E837" s="244" t="s">
        <v>836</v>
      </c>
      <c r="F837" s="227">
        <v>2279</v>
      </c>
      <c r="G837" s="235">
        <v>2112.25472</v>
      </c>
      <c r="H837" s="229">
        <f t="shared" si="21"/>
        <v>0.926834014918824</v>
      </c>
    </row>
    <row r="838" ht="19.5" customHeight="1" spans="1:8">
      <c r="A838" s="224" t="s">
        <v>834</v>
      </c>
      <c r="B838" s="224" t="s">
        <v>163</v>
      </c>
      <c r="C838" s="224" t="s">
        <v>163</v>
      </c>
      <c r="D838" s="225">
        <v>2120101</v>
      </c>
      <c r="E838" s="244" t="s">
        <v>139</v>
      </c>
      <c r="F838" s="227">
        <v>957</v>
      </c>
      <c r="G838" s="235">
        <v>1157.959028</v>
      </c>
      <c r="H838" s="229">
        <f t="shared" ref="H838:H901" si="22">G838/F838</f>
        <v>1.20998853500522</v>
      </c>
    </row>
    <row r="839" ht="19.5" customHeight="1" spans="1:8">
      <c r="A839" s="224" t="s">
        <v>834</v>
      </c>
      <c r="B839" s="224" t="s">
        <v>163</v>
      </c>
      <c r="C839" s="224" t="s">
        <v>164</v>
      </c>
      <c r="D839" s="225">
        <v>2120102</v>
      </c>
      <c r="E839" s="244" t="s">
        <v>165</v>
      </c>
      <c r="F839" s="227">
        <v>154</v>
      </c>
      <c r="G839" s="235"/>
      <c r="H839" s="229">
        <f t="shared" si="22"/>
        <v>0</v>
      </c>
    </row>
    <row r="840" ht="19.5" customHeight="1" spans="1:8">
      <c r="A840" s="224" t="s">
        <v>834</v>
      </c>
      <c r="B840" s="224" t="s">
        <v>163</v>
      </c>
      <c r="C840" s="224" t="s">
        <v>166</v>
      </c>
      <c r="D840" s="225">
        <v>2120103</v>
      </c>
      <c r="E840" s="244" t="s">
        <v>143</v>
      </c>
      <c r="F840" s="227"/>
      <c r="G840" s="233"/>
      <c r="H840" s="229" t="e">
        <f t="shared" si="22"/>
        <v>#DIV/0!</v>
      </c>
    </row>
    <row r="841" ht="19.5" customHeight="1" spans="1:8">
      <c r="A841" s="224" t="s">
        <v>834</v>
      </c>
      <c r="B841" s="224" t="s">
        <v>163</v>
      </c>
      <c r="C841" s="224" t="s">
        <v>168</v>
      </c>
      <c r="D841" s="225">
        <v>2120104</v>
      </c>
      <c r="E841" s="244" t="s">
        <v>837</v>
      </c>
      <c r="F841" s="227">
        <v>1013</v>
      </c>
      <c r="G841" s="235">
        <v>754.295692</v>
      </c>
      <c r="H841" s="229">
        <f t="shared" si="22"/>
        <v>0.744615688055281</v>
      </c>
    </row>
    <row r="842" ht="19.5" customHeight="1" spans="1:8">
      <c r="A842" s="224" t="s">
        <v>834</v>
      </c>
      <c r="B842" s="224" t="s">
        <v>163</v>
      </c>
      <c r="C842" s="224" t="s">
        <v>170</v>
      </c>
      <c r="D842" s="225">
        <v>2120105</v>
      </c>
      <c r="E842" s="244" t="s">
        <v>838</v>
      </c>
      <c r="F842" s="227"/>
      <c r="G842" s="233"/>
      <c r="H842" s="229" t="e">
        <f t="shared" si="22"/>
        <v>#DIV/0!</v>
      </c>
    </row>
    <row r="843" ht="19.5" customHeight="1" spans="1:8">
      <c r="A843" s="224" t="s">
        <v>834</v>
      </c>
      <c r="B843" s="224" t="s">
        <v>163</v>
      </c>
      <c r="C843" s="224" t="s">
        <v>172</v>
      </c>
      <c r="D843" s="225">
        <v>2120106</v>
      </c>
      <c r="E843" s="244" t="s">
        <v>839</v>
      </c>
      <c r="F843" s="227"/>
      <c r="G843" s="233"/>
      <c r="H843" s="229" t="e">
        <f t="shared" si="22"/>
        <v>#DIV/0!</v>
      </c>
    </row>
    <row r="844" ht="19.5" customHeight="1" spans="1:8">
      <c r="A844" s="224" t="s">
        <v>834</v>
      </c>
      <c r="B844" s="224" t="s">
        <v>163</v>
      </c>
      <c r="C844" s="224" t="s">
        <v>192</v>
      </c>
      <c r="D844" s="225">
        <v>2120107</v>
      </c>
      <c r="E844" s="244" t="s">
        <v>840</v>
      </c>
      <c r="F844" s="227"/>
      <c r="G844" s="233"/>
      <c r="H844" s="229" t="e">
        <f t="shared" si="22"/>
        <v>#DIV/0!</v>
      </c>
    </row>
    <row r="845" ht="19.5" customHeight="1" spans="1:8">
      <c r="A845" s="224" t="s">
        <v>834</v>
      </c>
      <c r="B845" s="224" t="s">
        <v>163</v>
      </c>
      <c r="C845" s="224" t="s">
        <v>183</v>
      </c>
      <c r="D845" s="225">
        <v>2120109</v>
      </c>
      <c r="E845" s="244" t="s">
        <v>841</v>
      </c>
      <c r="F845" s="227"/>
      <c r="G845" s="233"/>
      <c r="H845" s="229" t="e">
        <f t="shared" si="22"/>
        <v>#DIV/0!</v>
      </c>
    </row>
    <row r="846" ht="19.5" customHeight="1" spans="1:8">
      <c r="A846" s="224" t="s">
        <v>834</v>
      </c>
      <c r="B846" s="224" t="s">
        <v>163</v>
      </c>
      <c r="C846" s="224" t="s">
        <v>227</v>
      </c>
      <c r="D846" s="225">
        <v>2120110</v>
      </c>
      <c r="E846" s="244" t="s">
        <v>842</v>
      </c>
      <c r="F846" s="227"/>
      <c r="G846" s="233"/>
      <c r="H846" s="229" t="e">
        <f t="shared" si="22"/>
        <v>#DIV/0!</v>
      </c>
    </row>
    <row r="847" ht="19.5" customHeight="1" spans="1:8">
      <c r="A847" s="224" t="s">
        <v>834</v>
      </c>
      <c r="B847" s="224" t="s">
        <v>163</v>
      </c>
      <c r="C847" s="224" t="s">
        <v>174</v>
      </c>
      <c r="D847" s="225">
        <v>2120199</v>
      </c>
      <c r="E847" s="244" t="s">
        <v>843</v>
      </c>
      <c r="F847" s="227">
        <v>155</v>
      </c>
      <c r="G847" s="235">
        <v>200</v>
      </c>
      <c r="H847" s="229">
        <f t="shared" si="22"/>
        <v>1.29032258064516</v>
      </c>
    </row>
    <row r="848" ht="19.5" customHeight="1" spans="1:8">
      <c r="A848" s="224" t="s">
        <v>834</v>
      </c>
      <c r="B848" s="224" t="s">
        <v>161</v>
      </c>
      <c r="C848" s="224"/>
      <c r="D848" s="225">
        <v>21202</v>
      </c>
      <c r="E848" s="244" t="s">
        <v>844</v>
      </c>
      <c r="F848" s="227"/>
      <c r="G848" s="233"/>
      <c r="H848" s="229" t="e">
        <f t="shared" si="22"/>
        <v>#DIV/0!</v>
      </c>
    </row>
    <row r="849" ht="19.5" customHeight="1" spans="1:8">
      <c r="A849" s="224" t="s">
        <v>834</v>
      </c>
      <c r="B849" s="224" t="s">
        <v>161</v>
      </c>
      <c r="C849" s="224" t="s">
        <v>163</v>
      </c>
      <c r="D849" s="225">
        <v>2120201</v>
      </c>
      <c r="E849" s="244" t="s">
        <v>845</v>
      </c>
      <c r="F849" s="227"/>
      <c r="G849" s="233"/>
      <c r="H849" s="229" t="e">
        <f t="shared" si="22"/>
        <v>#DIV/0!</v>
      </c>
    </row>
    <row r="850" ht="19.5" customHeight="1" spans="1:8">
      <c r="A850" s="224" t="s">
        <v>834</v>
      </c>
      <c r="B850" s="224" t="s">
        <v>176</v>
      </c>
      <c r="C850" s="224"/>
      <c r="D850" s="225">
        <v>21203</v>
      </c>
      <c r="E850" s="244" t="s">
        <v>846</v>
      </c>
      <c r="F850" s="227">
        <v>871</v>
      </c>
      <c r="G850" s="233"/>
      <c r="H850" s="229">
        <f t="shared" si="22"/>
        <v>0</v>
      </c>
    </row>
    <row r="851" ht="19.5" customHeight="1" spans="1:8">
      <c r="A851" s="224" t="s">
        <v>834</v>
      </c>
      <c r="B851" s="224" t="s">
        <v>176</v>
      </c>
      <c r="C851" s="224" t="s">
        <v>176</v>
      </c>
      <c r="D851" s="225">
        <v>2120303</v>
      </c>
      <c r="E851" s="244" t="s">
        <v>847</v>
      </c>
      <c r="F851" s="227">
        <v>243</v>
      </c>
      <c r="G851" s="233"/>
      <c r="H851" s="229">
        <f t="shared" si="22"/>
        <v>0</v>
      </c>
    </row>
    <row r="852" ht="19.5" customHeight="1" spans="1:8">
      <c r="A852" s="224" t="s">
        <v>834</v>
      </c>
      <c r="B852" s="224" t="s">
        <v>176</v>
      </c>
      <c r="C852" s="224" t="s">
        <v>174</v>
      </c>
      <c r="D852" s="225">
        <v>2120399</v>
      </c>
      <c r="E852" s="244" t="s">
        <v>848</v>
      </c>
      <c r="F852" s="227">
        <v>628</v>
      </c>
      <c r="G852" s="233"/>
      <c r="H852" s="229">
        <f t="shared" si="22"/>
        <v>0</v>
      </c>
    </row>
    <row r="853" ht="19.5" customHeight="1" spans="1:8">
      <c r="A853" s="224" t="s">
        <v>834</v>
      </c>
      <c r="B853" s="224" t="s">
        <v>197</v>
      </c>
      <c r="C853" s="224"/>
      <c r="D853" s="225">
        <v>21205</v>
      </c>
      <c r="E853" s="244" t="s">
        <v>849</v>
      </c>
      <c r="F853" s="227">
        <v>76</v>
      </c>
      <c r="G853" s="228"/>
      <c r="H853" s="229">
        <f t="shared" si="22"/>
        <v>0</v>
      </c>
    </row>
    <row r="854" ht="19.5" customHeight="1" spans="1:8">
      <c r="A854" s="224" t="s">
        <v>834</v>
      </c>
      <c r="B854" s="224" t="s">
        <v>197</v>
      </c>
      <c r="C854" s="224" t="s">
        <v>163</v>
      </c>
      <c r="D854" s="225">
        <v>2120501</v>
      </c>
      <c r="E854" s="244" t="s">
        <v>850</v>
      </c>
      <c r="F854" s="227">
        <v>76</v>
      </c>
      <c r="G854" s="233"/>
      <c r="H854" s="229">
        <f t="shared" si="22"/>
        <v>0</v>
      </c>
    </row>
    <row r="855" ht="19.5" customHeight="1" spans="1:8">
      <c r="A855" s="224" t="s">
        <v>834</v>
      </c>
      <c r="B855" s="224" t="s">
        <v>205</v>
      </c>
      <c r="C855" s="224"/>
      <c r="D855" s="225">
        <v>21206</v>
      </c>
      <c r="E855" s="244" t="s">
        <v>851</v>
      </c>
      <c r="F855" s="227"/>
      <c r="G855" s="233"/>
      <c r="H855" s="229" t="e">
        <f t="shared" si="22"/>
        <v>#DIV/0!</v>
      </c>
    </row>
    <row r="856" ht="19.5" customHeight="1" spans="1:8">
      <c r="A856" s="224" t="s">
        <v>834</v>
      </c>
      <c r="B856" s="224" t="s">
        <v>205</v>
      </c>
      <c r="C856" s="224" t="s">
        <v>163</v>
      </c>
      <c r="D856" s="225">
        <v>2120601</v>
      </c>
      <c r="E856" s="244" t="s">
        <v>852</v>
      </c>
      <c r="F856" s="227"/>
      <c r="G856" s="233"/>
      <c r="H856" s="229" t="e">
        <f t="shared" si="22"/>
        <v>#DIV/0!</v>
      </c>
    </row>
    <row r="857" ht="19.5" customHeight="1" spans="1:8">
      <c r="A857" s="224" t="s">
        <v>834</v>
      </c>
      <c r="B857" s="224" t="s">
        <v>174</v>
      </c>
      <c r="C857" s="224"/>
      <c r="D857" s="225">
        <v>21299</v>
      </c>
      <c r="E857" s="244" t="s">
        <v>853</v>
      </c>
      <c r="F857" s="227">
        <v>8407</v>
      </c>
      <c r="G857" s="235">
        <v>879.164908</v>
      </c>
      <c r="H857" s="229">
        <f t="shared" si="22"/>
        <v>0.104575342928512</v>
      </c>
    </row>
    <row r="858" ht="19.5" customHeight="1" spans="1:8">
      <c r="A858" s="224" t="s">
        <v>834</v>
      </c>
      <c r="B858" s="224" t="s">
        <v>174</v>
      </c>
      <c r="C858" s="224" t="s">
        <v>174</v>
      </c>
      <c r="D858" s="225">
        <v>2129999</v>
      </c>
      <c r="E858" s="244" t="s">
        <v>854</v>
      </c>
      <c r="F858" s="227">
        <v>8407</v>
      </c>
      <c r="G858" s="235">
        <v>879.164908</v>
      </c>
      <c r="H858" s="229">
        <f t="shared" si="22"/>
        <v>0.104575342928512</v>
      </c>
    </row>
    <row r="859" ht="19.5" customHeight="1" spans="1:8">
      <c r="A859" s="224" t="s">
        <v>855</v>
      </c>
      <c r="B859" s="224"/>
      <c r="C859" s="224"/>
      <c r="D859" s="225">
        <v>213</v>
      </c>
      <c r="E859" s="244" t="s">
        <v>856</v>
      </c>
      <c r="F859" s="227">
        <v>47053</v>
      </c>
      <c r="G859" s="242">
        <v>42929.155392</v>
      </c>
      <c r="H859" s="229">
        <f t="shared" si="22"/>
        <v>0.912357456315219</v>
      </c>
    </row>
    <row r="860" ht="19.5" customHeight="1" spans="1:8">
      <c r="A860" s="224" t="s">
        <v>855</v>
      </c>
      <c r="B860" s="224" t="s">
        <v>163</v>
      </c>
      <c r="C860" s="224"/>
      <c r="D860" s="225">
        <v>21301</v>
      </c>
      <c r="E860" s="244" t="s">
        <v>857</v>
      </c>
      <c r="F860" s="227">
        <v>14718</v>
      </c>
      <c r="G860" s="235">
        <v>16839.302916</v>
      </c>
      <c r="H860" s="229">
        <f t="shared" si="22"/>
        <v>1.14412983530371</v>
      </c>
    </row>
    <row r="861" ht="19.5" customHeight="1" spans="1:8">
      <c r="A861" s="224" t="s">
        <v>855</v>
      </c>
      <c r="B861" s="224" t="s">
        <v>163</v>
      </c>
      <c r="C861" s="224" t="s">
        <v>163</v>
      </c>
      <c r="D861" s="225">
        <v>2130101</v>
      </c>
      <c r="E861" s="244" t="s">
        <v>305</v>
      </c>
      <c r="F861" s="227">
        <v>1609</v>
      </c>
      <c r="G861" s="235">
        <v>1971.362916</v>
      </c>
      <c r="H861" s="229">
        <f t="shared" si="22"/>
        <v>1.22521001615911</v>
      </c>
    </row>
    <row r="862" ht="19.5" customHeight="1" spans="1:8">
      <c r="A862" s="224" t="s">
        <v>855</v>
      </c>
      <c r="B862" s="224" t="s">
        <v>163</v>
      </c>
      <c r="C862" s="224" t="s">
        <v>164</v>
      </c>
      <c r="D862" s="225">
        <v>2130102</v>
      </c>
      <c r="E862" s="244" t="s">
        <v>306</v>
      </c>
      <c r="F862" s="227">
        <v>228</v>
      </c>
      <c r="G862" s="235"/>
      <c r="H862" s="229">
        <f t="shared" si="22"/>
        <v>0</v>
      </c>
    </row>
    <row r="863" ht="19.5" customHeight="1" spans="1:8">
      <c r="A863" s="224" t="s">
        <v>855</v>
      </c>
      <c r="B863" s="224" t="s">
        <v>163</v>
      </c>
      <c r="C863" s="224" t="s">
        <v>166</v>
      </c>
      <c r="D863" s="225">
        <v>2130103</v>
      </c>
      <c r="E863" s="244" t="s">
        <v>307</v>
      </c>
      <c r="F863" s="227"/>
      <c r="G863" s="233"/>
      <c r="H863" s="229" t="e">
        <f t="shared" si="22"/>
        <v>#DIV/0!</v>
      </c>
    </row>
    <row r="864" ht="19.5" customHeight="1" spans="1:8">
      <c r="A864" s="224" t="s">
        <v>855</v>
      </c>
      <c r="B864" s="224" t="s">
        <v>163</v>
      </c>
      <c r="C864" s="224" t="s">
        <v>168</v>
      </c>
      <c r="D864" s="225">
        <v>2130104</v>
      </c>
      <c r="E864" s="244" t="s">
        <v>322</v>
      </c>
      <c r="F864" s="227">
        <v>145</v>
      </c>
      <c r="G864" s="233"/>
      <c r="H864" s="229">
        <f t="shared" si="22"/>
        <v>0</v>
      </c>
    </row>
    <row r="865" ht="19.5" customHeight="1" spans="1:8">
      <c r="A865" s="224" t="s">
        <v>855</v>
      </c>
      <c r="B865" s="224" t="s">
        <v>163</v>
      </c>
      <c r="C865" s="224" t="s">
        <v>170</v>
      </c>
      <c r="D865" s="225">
        <v>2130105</v>
      </c>
      <c r="E865" s="244" t="s">
        <v>858</v>
      </c>
      <c r="F865" s="227"/>
      <c r="G865" s="233"/>
      <c r="H865" s="229" t="e">
        <f t="shared" si="22"/>
        <v>#DIV/0!</v>
      </c>
    </row>
    <row r="866" ht="19.5" customHeight="1" spans="1:8">
      <c r="A866" s="224" t="s">
        <v>855</v>
      </c>
      <c r="B866" s="224" t="s">
        <v>163</v>
      </c>
      <c r="C866" s="224" t="s">
        <v>172</v>
      </c>
      <c r="D866" s="225">
        <v>2130106</v>
      </c>
      <c r="E866" s="244" t="s">
        <v>859</v>
      </c>
      <c r="F866" s="227">
        <v>223</v>
      </c>
      <c r="G866" s="233"/>
      <c r="H866" s="229">
        <f t="shared" si="22"/>
        <v>0</v>
      </c>
    </row>
    <row r="867" ht="19.5" customHeight="1" spans="1:8">
      <c r="A867" s="224" t="s">
        <v>855</v>
      </c>
      <c r="B867" s="224" t="s">
        <v>163</v>
      </c>
      <c r="C867" s="224" t="s">
        <v>181</v>
      </c>
      <c r="D867" s="225">
        <v>2130108</v>
      </c>
      <c r="E867" s="244" t="s">
        <v>860</v>
      </c>
      <c r="F867" s="227">
        <v>471</v>
      </c>
      <c r="G867" s="235">
        <v>480.78</v>
      </c>
      <c r="H867" s="229">
        <f t="shared" si="22"/>
        <v>1.02076433121019</v>
      </c>
    </row>
    <row r="868" ht="19.5" customHeight="1" spans="1:8">
      <c r="A868" s="224" t="s">
        <v>855</v>
      </c>
      <c r="B868" s="224" t="s">
        <v>163</v>
      </c>
      <c r="C868" s="224" t="s">
        <v>225</v>
      </c>
      <c r="D868" s="225">
        <v>2130109</v>
      </c>
      <c r="E868" s="244" t="s">
        <v>861</v>
      </c>
      <c r="F868" s="227">
        <v>10</v>
      </c>
      <c r="G868" s="233"/>
      <c r="H868" s="229">
        <f t="shared" si="22"/>
        <v>0</v>
      </c>
    </row>
    <row r="869" ht="19.5" customHeight="1" spans="1:8">
      <c r="A869" s="224" t="s">
        <v>855</v>
      </c>
      <c r="B869" s="224" t="s">
        <v>163</v>
      </c>
      <c r="C869" s="224" t="s">
        <v>227</v>
      </c>
      <c r="D869" s="225">
        <v>2130110</v>
      </c>
      <c r="E869" s="244" t="s">
        <v>862</v>
      </c>
      <c r="F869" s="227"/>
      <c r="G869" s="233"/>
      <c r="H869" s="229" t="e">
        <f t="shared" si="22"/>
        <v>#DIV/0!</v>
      </c>
    </row>
    <row r="870" ht="19.5" customHeight="1" spans="1:8">
      <c r="A870" s="224" t="s">
        <v>855</v>
      </c>
      <c r="B870" s="224" t="s">
        <v>163</v>
      </c>
      <c r="C870" s="224" t="s">
        <v>229</v>
      </c>
      <c r="D870" s="225">
        <v>2130111</v>
      </c>
      <c r="E870" s="244" t="s">
        <v>863</v>
      </c>
      <c r="F870" s="227"/>
      <c r="G870" s="233"/>
      <c r="H870" s="229" t="e">
        <f t="shared" si="22"/>
        <v>#DIV/0!</v>
      </c>
    </row>
    <row r="871" ht="19.5" customHeight="1" spans="1:8">
      <c r="A871" s="224" t="s">
        <v>855</v>
      </c>
      <c r="B871" s="224" t="s">
        <v>163</v>
      </c>
      <c r="C871" s="224" t="s">
        <v>231</v>
      </c>
      <c r="D871" s="225">
        <v>2130112</v>
      </c>
      <c r="E871" s="244" t="s">
        <v>864</v>
      </c>
      <c r="F871" s="227"/>
      <c r="G871" s="233"/>
      <c r="H871" s="229" t="e">
        <f t="shared" si="22"/>
        <v>#DIV/0!</v>
      </c>
    </row>
    <row r="872" ht="19.5" customHeight="1" spans="1:8">
      <c r="A872" s="224" t="s">
        <v>855</v>
      </c>
      <c r="B872" s="224" t="s">
        <v>163</v>
      </c>
      <c r="C872" s="224" t="s">
        <v>248</v>
      </c>
      <c r="D872" s="225">
        <v>2130114</v>
      </c>
      <c r="E872" s="244" t="s">
        <v>865</v>
      </c>
      <c r="F872" s="227"/>
      <c r="G872" s="233"/>
      <c r="H872" s="229" t="e">
        <f t="shared" si="22"/>
        <v>#DIV/0!</v>
      </c>
    </row>
    <row r="873" ht="19.5" customHeight="1" spans="1:8">
      <c r="A873" s="224" t="s">
        <v>855</v>
      </c>
      <c r="B873" s="224" t="s">
        <v>163</v>
      </c>
      <c r="C873" s="224" t="s">
        <v>394</v>
      </c>
      <c r="D873" s="225">
        <v>2130119</v>
      </c>
      <c r="E873" s="244" t="s">
        <v>866</v>
      </c>
      <c r="F873" s="227">
        <v>48</v>
      </c>
      <c r="G873" s="233"/>
      <c r="H873" s="229">
        <f t="shared" si="22"/>
        <v>0</v>
      </c>
    </row>
    <row r="874" ht="19.5" customHeight="1" spans="1:8">
      <c r="A874" s="224" t="s">
        <v>855</v>
      </c>
      <c r="B874" s="224" t="s">
        <v>163</v>
      </c>
      <c r="C874" s="224" t="s">
        <v>395</v>
      </c>
      <c r="D874" s="225">
        <v>2130120</v>
      </c>
      <c r="E874" s="244" t="s">
        <v>867</v>
      </c>
      <c r="F874" s="227">
        <v>2102</v>
      </c>
      <c r="G874" s="233">
        <v>5555.16</v>
      </c>
      <c r="H874" s="229">
        <f t="shared" si="22"/>
        <v>2.6427973358706</v>
      </c>
    </row>
    <row r="875" ht="19.5" customHeight="1" spans="1:8">
      <c r="A875" s="224" t="s">
        <v>855</v>
      </c>
      <c r="B875" s="224" t="s">
        <v>163</v>
      </c>
      <c r="C875" s="224" t="s">
        <v>397</v>
      </c>
      <c r="D875" s="225">
        <v>2130121</v>
      </c>
      <c r="E875" s="244" t="s">
        <v>868</v>
      </c>
      <c r="F875" s="227">
        <v>704</v>
      </c>
      <c r="G875" s="233"/>
      <c r="H875" s="229">
        <f t="shared" si="22"/>
        <v>0</v>
      </c>
    </row>
    <row r="876" ht="19.5" customHeight="1" spans="1:8">
      <c r="A876" s="224" t="s">
        <v>855</v>
      </c>
      <c r="B876" s="224" t="s">
        <v>163</v>
      </c>
      <c r="C876" s="224" t="s">
        <v>869</v>
      </c>
      <c r="D876" s="225">
        <v>2130122</v>
      </c>
      <c r="E876" s="244" t="s">
        <v>870</v>
      </c>
      <c r="F876" s="227">
        <v>985</v>
      </c>
      <c r="G876" s="233"/>
      <c r="H876" s="229">
        <f t="shared" si="22"/>
        <v>0</v>
      </c>
    </row>
    <row r="877" ht="19.5" customHeight="1" spans="1:8">
      <c r="A877" s="224" t="s">
        <v>855</v>
      </c>
      <c r="B877" s="224" t="s">
        <v>163</v>
      </c>
      <c r="C877" s="224" t="s">
        <v>871</v>
      </c>
      <c r="D877" s="225">
        <v>2130124</v>
      </c>
      <c r="E877" s="244" t="s">
        <v>872</v>
      </c>
      <c r="F877" s="227">
        <v>175</v>
      </c>
      <c r="G877" s="233"/>
      <c r="H877" s="229">
        <f t="shared" si="22"/>
        <v>0</v>
      </c>
    </row>
    <row r="878" ht="19.5" customHeight="1" spans="1:8">
      <c r="A878" s="224" t="s">
        <v>855</v>
      </c>
      <c r="B878" s="224" t="s">
        <v>163</v>
      </c>
      <c r="C878" s="224" t="s">
        <v>261</v>
      </c>
      <c r="D878" s="225">
        <v>2130125</v>
      </c>
      <c r="E878" s="244" t="s">
        <v>873</v>
      </c>
      <c r="F878" s="227"/>
      <c r="G878" s="233"/>
      <c r="H878" s="229" t="e">
        <f t="shared" si="22"/>
        <v>#DIV/0!</v>
      </c>
    </row>
    <row r="879" ht="19.5" customHeight="1" spans="1:8">
      <c r="A879" s="224" t="s">
        <v>855</v>
      </c>
      <c r="B879" s="224" t="s">
        <v>163</v>
      </c>
      <c r="C879" s="224" t="s">
        <v>266</v>
      </c>
      <c r="D879" s="225">
        <v>2130126</v>
      </c>
      <c r="E879" s="244" t="s">
        <v>874</v>
      </c>
      <c r="F879" s="227"/>
      <c r="G879" s="228"/>
      <c r="H879" s="229" t="e">
        <f t="shared" si="22"/>
        <v>#DIV/0!</v>
      </c>
    </row>
    <row r="880" ht="19.5" customHeight="1" spans="1:8">
      <c r="A880" s="224" t="s">
        <v>855</v>
      </c>
      <c r="B880" s="224" t="s">
        <v>163</v>
      </c>
      <c r="C880" s="224" t="s">
        <v>294</v>
      </c>
      <c r="D880" s="225">
        <v>2130135</v>
      </c>
      <c r="E880" s="244" t="s">
        <v>875</v>
      </c>
      <c r="F880" s="227">
        <v>656</v>
      </c>
      <c r="G880" s="233"/>
      <c r="H880" s="229">
        <f t="shared" si="22"/>
        <v>0</v>
      </c>
    </row>
    <row r="881" ht="19.5" customHeight="1" spans="1:8">
      <c r="A881" s="224" t="s">
        <v>855</v>
      </c>
      <c r="B881" s="224" t="s">
        <v>163</v>
      </c>
      <c r="C881" s="224" t="s">
        <v>876</v>
      </c>
      <c r="D881" s="225">
        <v>2130142</v>
      </c>
      <c r="E881" s="244" t="s">
        <v>877</v>
      </c>
      <c r="F881" s="227">
        <v>4151</v>
      </c>
      <c r="G881" s="233"/>
      <c r="H881" s="229">
        <f t="shared" si="22"/>
        <v>0</v>
      </c>
    </row>
    <row r="882" ht="19.5" customHeight="1" spans="1:8">
      <c r="A882" s="224" t="s">
        <v>855</v>
      </c>
      <c r="B882" s="224" t="s">
        <v>163</v>
      </c>
      <c r="C882" s="224" t="s">
        <v>878</v>
      </c>
      <c r="D882" s="225">
        <v>2130148</v>
      </c>
      <c r="E882" s="244" t="s">
        <v>879</v>
      </c>
      <c r="F882" s="227">
        <v>89</v>
      </c>
      <c r="G882" s="233"/>
      <c r="H882" s="229">
        <f t="shared" si="22"/>
        <v>0</v>
      </c>
    </row>
    <row r="883" ht="19.5" customHeight="1" spans="1:8">
      <c r="A883" s="224" t="s">
        <v>855</v>
      </c>
      <c r="B883" s="224" t="s">
        <v>163</v>
      </c>
      <c r="C883" s="224" t="s">
        <v>880</v>
      </c>
      <c r="D883" s="225">
        <v>2130152</v>
      </c>
      <c r="E883" s="244" t="s">
        <v>881</v>
      </c>
      <c r="F883" s="227">
        <v>27</v>
      </c>
      <c r="G883" s="233"/>
      <c r="H883" s="229">
        <f t="shared" si="22"/>
        <v>0</v>
      </c>
    </row>
    <row r="884" ht="19.5" customHeight="1" spans="1:8">
      <c r="A884" s="224" t="s">
        <v>855</v>
      </c>
      <c r="B884" s="224" t="s">
        <v>163</v>
      </c>
      <c r="C884" s="224" t="s">
        <v>882</v>
      </c>
      <c r="D884" s="225">
        <v>2130153</v>
      </c>
      <c r="E884" s="244" t="s">
        <v>883</v>
      </c>
      <c r="F884" s="227">
        <v>2334</v>
      </c>
      <c r="G884" s="233">
        <v>2026</v>
      </c>
      <c r="H884" s="229"/>
    </row>
    <row r="885" ht="19.5" customHeight="1" spans="1:8">
      <c r="A885" s="224" t="s">
        <v>855</v>
      </c>
      <c r="B885" s="224" t="s">
        <v>163</v>
      </c>
      <c r="C885" s="224" t="s">
        <v>174</v>
      </c>
      <c r="D885" s="225">
        <v>2130199</v>
      </c>
      <c r="E885" s="244" t="s">
        <v>884</v>
      </c>
      <c r="F885" s="227">
        <v>761</v>
      </c>
      <c r="G885" s="235">
        <v>6806</v>
      </c>
      <c r="H885" s="229">
        <f t="shared" ref="H885:H907" si="23">G885/F885</f>
        <v>8.94349540078844</v>
      </c>
    </row>
    <row r="886" ht="19.5" customHeight="1" spans="1:8">
      <c r="A886" s="224" t="s">
        <v>855</v>
      </c>
      <c r="B886" s="224" t="s">
        <v>161</v>
      </c>
      <c r="C886" s="224"/>
      <c r="D886" s="225">
        <v>21302</v>
      </c>
      <c r="E886" s="244" t="s">
        <v>885</v>
      </c>
      <c r="F886" s="227">
        <v>3322</v>
      </c>
      <c r="G886" s="235">
        <v>5137.41916</v>
      </c>
      <c r="H886" s="229">
        <f t="shared" si="23"/>
        <v>1.54648379289585</v>
      </c>
    </row>
    <row r="887" ht="19.5" customHeight="1" spans="1:8">
      <c r="A887" s="224" t="s">
        <v>855</v>
      </c>
      <c r="B887" s="224" t="s">
        <v>161</v>
      </c>
      <c r="C887" s="224" t="s">
        <v>163</v>
      </c>
      <c r="D887" s="225">
        <v>2130201</v>
      </c>
      <c r="E887" s="244" t="s">
        <v>305</v>
      </c>
      <c r="F887" s="227">
        <v>563</v>
      </c>
      <c r="G887" s="235">
        <v>673.818248</v>
      </c>
      <c r="H887" s="229">
        <f t="shared" si="23"/>
        <v>1.19683525399645</v>
      </c>
    </row>
    <row r="888" ht="19.5" customHeight="1" spans="1:8">
      <c r="A888" s="224" t="s">
        <v>855</v>
      </c>
      <c r="B888" s="224" t="s">
        <v>161</v>
      </c>
      <c r="C888" s="224" t="s">
        <v>164</v>
      </c>
      <c r="D888" s="225">
        <v>2130202</v>
      </c>
      <c r="E888" s="244" t="s">
        <v>306</v>
      </c>
      <c r="F888" s="227">
        <v>83</v>
      </c>
      <c r="G888" s="233"/>
      <c r="H888" s="229">
        <f t="shared" si="23"/>
        <v>0</v>
      </c>
    </row>
    <row r="889" ht="19.5" customHeight="1" spans="1:8">
      <c r="A889" s="224" t="s">
        <v>855</v>
      </c>
      <c r="B889" s="224" t="s">
        <v>161</v>
      </c>
      <c r="C889" s="224" t="s">
        <v>166</v>
      </c>
      <c r="D889" s="225">
        <v>2130203</v>
      </c>
      <c r="E889" s="244" t="s">
        <v>307</v>
      </c>
      <c r="F889" s="227"/>
      <c r="G889" s="233"/>
      <c r="H889" s="229" t="e">
        <f t="shared" si="23"/>
        <v>#DIV/0!</v>
      </c>
    </row>
    <row r="890" ht="19.5" customHeight="1" spans="1:8">
      <c r="A890" s="224" t="s">
        <v>855</v>
      </c>
      <c r="B890" s="224" t="s">
        <v>161</v>
      </c>
      <c r="C890" s="224" t="s">
        <v>168</v>
      </c>
      <c r="D890" s="225">
        <v>2130204</v>
      </c>
      <c r="E890" s="244" t="s">
        <v>886</v>
      </c>
      <c r="F890" s="227">
        <v>266</v>
      </c>
      <c r="G890" s="235">
        <v>359.400912</v>
      </c>
      <c r="H890" s="229">
        <f t="shared" si="23"/>
        <v>1.3511312481203</v>
      </c>
    </row>
    <row r="891" ht="19.5" customHeight="1" spans="1:8">
      <c r="A891" s="224" t="s">
        <v>855</v>
      </c>
      <c r="B891" s="224" t="s">
        <v>161</v>
      </c>
      <c r="C891" s="224" t="s">
        <v>170</v>
      </c>
      <c r="D891" s="225">
        <v>2130205</v>
      </c>
      <c r="E891" s="244" t="s">
        <v>887</v>
      </c>
      <c r="F891" s="227">
        <v>516</v>
      </c>
      <c r="G891" s="235"/>
      <c r="H891" s="229">
        <f t="shared" si="23"/>
        <v>0</v>
      </c>
    </row>
    <row r="892" ht="19.5" customHeight="1" spans="1:8">
      <c r="A892" s="224" t="s">
        <v>855</v>
      </c>
      <c r="B892" s="224" t="s">
        <v>161</v>
      </c>
      <c r="C892" s="224" t="s">
        <v>172</v>
      </c>
      <c r="D892" s="225">
        <v>2130206</v>
      </c>
      <c r="E892" s="244" t="s">
        <v>888</v>
      </c>
      <c r="F892" s="227">
        <v>88</v>
      </c>
      <c r="G892" s="233"/>
      <c r="H892" s="229">
        <f t="shared" si="23"/>
        <v>0</v>
      </c>
    </row>
    <row r="893" ht="19.5" customHeight="1" spans="1:8">
      <c r="A893" s="224" t="s">
        <v>855</v>
      </c>
      <c r="B893" s="224" t="s">
        <v>161</v>
      </c>
      <c r="C893" s="224" t="s">
        <v>192</v>
      </c>
      <c r="D893" s="225">
        <v>2130207</v>
      </c>
      <c r="E893" s="244" t="s">
        <v>889</v>
      </c>
      <c r="F893" s="227">
        <v>258</v>
      </c>
      <c r="G893" s="233"/>
      <c r="H893" s="229">
        <f t="shared" si="23"/>
        <v>0</v>
      </c>
    </row>
    <row r="894" ht="19.5" customHeight="1" spans="1:8">
      <c r="A894" s="224" t="s">
        <v>855</v>
      </c>
      <c r="B894" s="224" t="s">
        <v>161</v>
      </c>
      <c r="C894" s="224" t="s">
        <v>183</v>
      </c>
      <c r="D894" s="225">
        <v>2130209</v>
      </c>
      <c r="E894" s="244" t="s">
        <v>890</v>
      </c>
      <c r="F894" s="227">
        <v>132</v>
      </c>
      <c r="G894" s="233">
        <v>665</v>
      </c>
      <c r="H894" s="229">
        <f t="shared" si="23"/>
        <v>5.03787878787879</v>
      </c>
    </row>
    <row r="895" ht="19.5" customHeight="1" spans="1:8">
      <c r="A895" s="224" t="s">
        <v>855</v>
      </c>
      <c r="B895" s="224" t="s">
        <v>161</v>
      </c>
      <c r="C895" s="224" t="s">
        <v>891</v>
      </c>
      <c r="D895" s="225">
        <v>2130211</v>
      </c>
      <c r="E895" s="244" t="s">
        <v>892</v>
      </c>
      <c r="F895" s="227">
        <v>28</v>
      </c>
      <c r="G895" s="233"/>
      <c r="H895" s="229">
        <f t="shared" si="23"/>
        <v>0</v>
      </c>
    </row>
    <row r="896" ht="19.5" customHeight="1" spans="1:8">
      <c r="A896" s="224" t="s">
        <v>855</v>
      </c>
      <c r="B896" s="224" t="s">
        <v>161</v>
      </c>
      <c r="C896" s="224" t="s">
        <v>312</v>
      </c>
      <c r="D896" s="225">
        <v>2130212</v>
      </c>
      <c r="E896" s="244" t="s">
        <v>893</v>
      </c>
      <c r="F896" s="227">
        <v>173</v>
      </c>
      <c r="G896" s="233"/>
      <c r="H896" s="229">
        <f t="shared" si="23"/>
        <v>0</v>
      </c>
    </row>
    <row r="897" ht="19.5" customHeight="1" spans="1:8">
      <c r="A897" s="224" t="s">
        <v>855</v>
      </c>
      <c r="B897" s="224" t="s">
        <v>161</v>
      </c>
      <c r="C897" s="224" t="s">
        <v>314</v>
      </c>
      <c r="D897" s="225">
        <v>2130213</v>
      </c>
      <c r="E897" s="244" t="s">
        <v>894</v>
      </c>
      <c r="F897" s="227"/>
      <c r="G897" s="233"/>
      <c r="H897" s="229" t="e">
        <f t="shared" si="23"/>
        <v>#DIV/0!</v>
      </c>
    </row>
    <row r="898" ht="19.5" customHeight="1" spans="1:8">
      <c r="A898" s="224" t="s">
        <v>855</v>
      </c>
      <c r="B898" s="224" t="s">
        <v>161</v>
      </c>
      <c r="C898" s="224" t="s">
        <v>895</v>
      </c>
      <c r="D898" s="225">
        <v>2130217</v>
      </c>
      <c r="E898" s="244" t="s">
        <v>896</v>
      </c>
      <c r="F898" s="227"/>
      <c r="G898" s="233"/>
      <c r="H898" s="229" t="e">
        <f t="shared" si="23"/>
        <v>#DIV/0!</v>
      </c>
    </row>
    <row r="899" ht="19.5" customHeight="1" spans="1:8">
      <c r="A899" s="224" t="s">
        <v>855</v>
      </c>
      <c r="B899" s="224" t="s">
        <v>161</v>
      </c>
      <c r="C899" s="224" t="s">
        <v>897</v>
      </c>
      <c r="D899" s="225">
        <v>2130220</v>
      </c>
      <c r="E899" s="244" t="s">
        <v>355</v>
      </c>
      <c r="F899" s="227"/>
      <c r="G899" s="233"/>
      <c r="H899" s="229" t="e">
        <f t="shared" si="23"/>
        <v>#DIV/0!</v>
      </c>
    </row>
    <row r="900" ht="19.5" customHeight="1" spans="1:8">
      <c r="A900" s="224" t="s">
        <v>855</v>
      </c>
      <c r="B900" s="224" t="s">
        <v>161</v>
      </c>
      <c r="C900" s="224" t="s">
        <v>898</v>
      </c>
      <c r="D900" s="225">
        <v>2130221</v>
      </c>
      <c r="E900" s="244" t="s">
        <v>899</v>
      </c>
      <c r="F900" s="227">
        <v>103</v>
      </c>
      <c r="G900" s="233"/>
      <c r="H900" s="229">
        <f t="shared" si="23"/>
        <v>0</v>
      </c>
    </row>
    <row r="901" ht="19.5" customHeight="1" spans="1:8">
      <c r="A901" s="224" t="s">
        <v>855</v>
      </c>
      <c r="B901" s="224" t="s">
        <v>161</v>
      </c>
      <c r="C901" s="224" t="s">
        <v>900</v>
      </c>
      <c r="D901" s="225">
        <v>2130223</v>
      </c>
      <c r="E901" s="244" t="s">
        <v>901</v>
      </c>
      <c r="F901" s="227"/>
      <c r="G901" s="233"/>
      <c r="H901" s="229" t="e">
        <f t="shared" si="23"/>
        <v>#DIV/0!</v>
      </c>
    </row>
    <row r="902" ht="19.5" customHeight="1" spans="1:8">
      <c r="A902" s="224" t="s">
        <v>855</v>
      </c>
      <c r="B902" s="224" t="s">
        <v>161</v>
      </c>
      <c r="C902" s="224" t="s">
        <v>902</v>
      </c>
      <c r="D902" s="225">
        <v>2130226</v>
      </c>
      <c r="E902" s="244" t="s">
        <v>903</v>
      </c>
      <c r="F902" s="227"/>
      <c r="G902" s="228"/>
      <c r="H902" s="229" t="e">
        <f t="shared" si="23"/>
        <v>#DIV/0!</v>
      </c>
    </row>
    <row r="903" ht="19.5" customHeight="1" spans="1:8">
      <c r="A903" s="224" t="s">
        <v>855</v>
      </c>
      <c r="B903" s="224" t="s">
        <v>161</v>
      </c>
      <c r="C903" s="224" t="s">
        <v>904</v>
      </c>
      <c r="D903" s="225">
        <v>2130227</v>
      </c>
      <c r="E903" s="244" t="s">
        <v>905</v>
      </c>
      <c r="F903" s="227"/>
      <c r="G903" s="233"/>
      <c r="H903" s="229" t="e">
        <f t="shared" si="23"/>
        <v>#DIV/0!</v>
      </c>
    </row>
    <row r="904" ht="19.5" customHeight="1" spans="1:8">
      <c r="A904" s="224" t="s">
        <v>855</v>
      </c>
      <c r="B904" s="224" t="s">
        <v>161</v>
      </c>
      <c r="C904" s="224" t="s">
        <v>906</v>
      </c>
      <c r="D904" s="225">
        <v>2130234</v>
      </c>
      <c r="E904" s="244" t="s">
        <v>907</v>
      </c>
      <c r="F904" s="227">
        <v>245</v>
      </c>
      <c r="G904" s="233">
        <v>79.2</v>
      </c>
      <c r="H904" s="229">
        <f t="shared" si="23"/>
        <v>0.323265306122449</v>
      </c>
    </row>
    <row r="905" ht="19.5" customHeight="1" spans="1:8">
      <c r="A905" s="224" t="s">
        <v>855</v>
      </c>
      <c r="B905" s="224" t="s">
        <v>161</v>
      </c>
      <c r="C905" s="224" t="s">
        <v>908</v>
      </c>
      <c r="D905" s="225">
        <v>2130236</v>
      </c>
      <c r="E905" s="244" t="s">
        <v>909</v>
      </c>
      <c r="F905" s="227"/>
      <c r="G905" s="233"/>
      <c r="H905" s="229" t="e">
        <f t="shared" si="23"/>
        <v>#DIV/0!</v>
      </c>
    </row>
    <row r="906" ht="19.5" customHeight="1" spans="1:8">
      <c r="A906" s="224" t="s">
        <v>855</v>
      </c>
      <c r="B906" s="224" t="s">
        <v>161</v>
      </c>
      <c r="C906" s="224" t="s">
        <v>910</v>
      </c>
      <c r="D906" s="225">
        <v>2130237</v>
      </c>
      <c r="E906" s="244" t="s">
        <v>864</v>
      </c>
      <c r="F906" s="227"/>
      <c r="G906" s="235"/>
      <c r="H906" s="229" t="e">
        <f t="shared" si="23"/>
        <v>#DIV/0!</v>
      </c>
    </row>
    <row r="907" ht="19.5" customHeight="1" spans="1:8">
      <c r="A907" s="224" t="s">
        <v>855</v>
      </c>
      <c r="B907" s="224" t="s">
        <v>161</v>
      </c>
      <c r="C907" s="224" t="s">
        <v>911</v>
      </c>
      <c r="D907" s="225">
        <v>2130238</v>
      </c>
      <c r="E907" s="244" t="s">
        <v>912</v>
      </c>
      <c r="F907" s="227"/>
      <c r="G907" s="235"/>
      <c r="H907" s="229"/>
    </row>
    <row r="908" ht="19.5" customHeight="1" spans="1:8">
      <c r="A908" s="224" t="s">
        <v>855</v>
      </c>
      <c r="B908" s="224" t="s">
        <v>161</v>
      </c>
      <c r="C908" s="224" t="s">
        <v>158</v>
      </c>
      <c r="D908" s="225">
        <v>2130299</v>
      </c>
      <c r="E908" s="244" t="s">
        <v>913</v>
      </c>
      <c r="F908" s="227">
        <v>867</v>
      </c>
      <c r="G908" s="233">
        <v>3360</v>
      </c>
      <c r="H908" s="229">
        <f>G908/F908</f>
        <v>3.87543252595156</v>
      </c>
    </row>
    <row r="909" ht="19.5" customHeight="1" spans="1:8">
      <c r="A909" s="224" t="s">
        <v>855</v>
      </c>
      <c r="B909" s="224" t="s">
        <v>176</v>
      </c>
      <c r="C909" s="224"/>
      <c r="D909" s="225">
        <v>21303</v>
      </c>
      <c r="E909" s="244" t="s">
        <v>914</v>
      </c>
      <c r="F909" s="227">
        <v>4072</v>
      </c>
      <c r="G909" s="235">
        <v>3877.064716</v>
      </c>
      <c r="H909" s="229">
        <f t="shared" ref="H909:H970" si="24">G909/F909</f>
        <v>0.952127877210216</v>
      </c>
    </row>
    <row r="910" ht="19.5" customHeight="1" spans="1:8">
      <c r="A910" s="224" t="s">
        <v>855</v>
      </c>
      <c r="B910" s="224" t="s">
        <v>176</v>
      </c>
      <c r="C910" s="224" t="s">
        <v>163</v>
      </c>
      <c r="D910" s="225">
        <v>2130301</v>
      </c>
      <c r="E910" s="244" t="s">
        <v>305</v>
      </c>
      <c r="F910" s="227">
        <v>695</v>
      </c>
      <c r="G910" s="235">
        <v>3589.064716</v>
      </c>
      <c r="H910" s="229">
        <f t="shared" si="24"/>
        <v>5.16412189352518</v>
      </c>
    </row>
    <row r="911" ht="19.5" customHeight="1" spans="1:8">
      <c r="A911" s="224" t="s">
        <v>855</v>
      </c>
      <c r="B911" s="224" t="s">
        <v>176</v>
      </c>
      <c r="C911" s="224" t="s">
        <v>164</v>
      </c>
      <c r="D911" s="225">
        <v>2130302</v>
      </c>
      <c r="E911" s="244" t="s">
        <v>306</v>
      </c>
      <c r="F911" s="227">
        <v>153</v>
      </c>
      <c r="G911" s="235"/>
      <c r="H911" s="229">
        <f t="shared" si="24"/>
        <v>0</v>
      </c>
    </row>
    <row r="912" ht="19.5" customHeight="1" spans="1:8">
      <c r="A912" s="224" t="s">
        <v>855</v>
      </c>
      <c r="B912" s="224" t="s">
        <v>176</v>
      </c>
      <c r="C912" s="224" t="s">
        <v>166</v>
      </c>
      <c r="D912" s="225">
        <v>2130303</v>
      </c>
      <c r="E912" s="244" t="s">
        <v>307</v>
      </c>
      <c r="F912" s="227"/>
      <c r="G912" s="233"/>
      <c r="H912" s="229" t="e">
        <f t="shared" si="24"/>
        <v>#DIV/0!</v>
      </c>
    </row>
    <row r="913" ht="19.5" customHeight="1" spans="1:8">
      <c r="A913" s="224" t="s">
        <v>855</v>
      </c>
      <c r="B913" s="224" t="s">
        <v>176</v>
      </c>
      <c r="C913" s="224" t="s">
        <v>168</v>
      </c>
      <c r="D913" s="225">
        <v>2130304</v>
      </c>
      <c r="E913" s="244" t="s">
        <v>915</v>
      </c>
      <c r="F913" s="227">
        <v>1199</v>
      </c>
      <c r="G913" s="228"/>
      <c r="H913" s="229">
        <f t="shared" si="24"/>
        <v>0</v>
      </c>
    </row>
    <row r="914" ht="19.5" customHeight="1" spans="1:8">
      <c r="A914" s="224" t="s">
        <v>855</v>
      </c>
      <c r="B914" s="224" t="s">
        <v>176</v>
      </c>
      <c r="C914" s="224" t="s">
        <v>170</v>
      </c>
      <c r="D914" s="225">
        <v>2130305</v>
      </c>
      <c r="E914" s="244" t="s">
        <v>916</v>
      </c>
      <c r="F914" s="227">
        <v>945</v>
      </c>
      <c r="G914" s="233"/>
      <c r="H914" s="229">
        <f t="shared" si="24"/>
        <v>0</v>
      </c>
    </row>
    <row r="915" ht="19.5" customHeight="1" spans="1:8">
      <c r="A915" s="224" t="s">
        <v>855</v>
      </c>
      <c r="B915" s="224" t="s">
        <v>176</v>
      </c>
      <c r="C915" s="224" t="s">
        <v>172</v>
      </c>
      <c r="D915" s="225">
        <v>2130306</v>
      </c>
      <c r="E915" s="244" t="s">
        <v>917</v>
      </c>
      <c r="F915" s="227">
        <v>527</v>
      </c>
      <c r="G915" s="233"/>
      <c r="H915" s="229">
        <f t="shared" si="24"/>
        <v>0</v>
      </c>
    </row>
    <row r="916" ht="19.5" customHeight="1" spans="1:8">
      <c r="A916" s="224" t="s">
        <v>855</v>
      </c>
      <c r="B916" s="224" t="s">
        <v>176</v>
      </c>
      <c r="C916" s="224" t="s">
        <v>192</v>
      </c>
      <c r="D916" s="225">
        <v>2130307</v>
      </c>
      <c r="E916" s="244" t="s">
        <v>918</v>
      </c>
      <c r="F916" s="227"/>
      <c r="G916" s="233"/>
      <c r="H916" s="229" t="e">
        <f t="shared" si="24"/>
        <v>#DIV/0!</v>
      </c>
    </row>
    <row r="917" ht="19.5" customHeight="1" spans="1:8">
      <c r="A917" s="224" t="s">
        <v>855</v>
      </c>
      <c r="B917" s="224" t="s">
        <v>176</v>
      </c>
      <c r="C917" s="224" t="s">
        <v>194</v>
      </c>
      <c r="D917" s="225">
        <v>2130308</v>
      </c>
      <c r="E917" s="244" t="s">
        <v>919</v>
      </c>
      <c r="F917" s="227"/>
      <c r="G917" s="233"/>
      <c r="H917" s="229" t="e">
        <f t="shared" si="24"/>
        <v>#DIV/0!</v>
      </c>
    </row>
    <row r="918" ht="19.5" customHeight="1" spans="1:8">
      <c r="A918" s="224" t="s">
        <v>855</v>
      </c>
      <c r="B918" s="224" t="s">
        <v>176</v>
      </c>
      <c r="C918" s="224" t="s">
        <v>225</v>
      </c>
      <c r="D918" s="225">
        <v>2130309</v>
      </c>
      <c r="E918" s="244" t="s">
        <v>920</v>
      </c>
      <c r="F918" s="227"/>
      <c r="G918" s="233"/>
      <c r="H918" s="229" t="e">
        <f t="shared" si="24"/>
        <v>#DIV/0!</v>
      </c>
    </row>
    <row r="919" ht="19.5" customHeight="1" spans="1:8">
      <c r="A919" s="224" t="s">
        <v>855</v>
      </c>
      <c r="B919" s="224" t="s">
        <v>176</v>
      </c>
      <c r="C919" s="224" t="s">
        <v>227</v>
      </c>
      <c r="D919" s="225">
        <v>2130310</v>
      </c>
      <c r="E919" s="244" t="s">
        <v>921</v>
      </c>
      <c r="F919" s="227"/>
      <c r="G919" s="233"/>
      <c r="H919" s="229" t="e">
        <f t="shared" si="24"/>
        <v>#DIV/0!</v>
      </c>
    </row>
    <row r="920" ht="19.5" customHeight="1" spans="1:8">
      <c r="A920" s="224" t="s">
        <v>855</v>
      </c>
      <c r="B920" s="224" t="s">
        <v>176</v>
      </c>
      <c r="C920" s="224" t="s">
        <v>229</v>
      </c>
      <c r="D920" s="225">
        <v>2130311</v>
      </c>
      <c r="E920" s="244" t="s">
        <v>922</v>
      </c>
      <c r="F920" s="227"/>
      <c r="G920" s="228"/>
      <c r="H920" s="229" t="e">
        <f t="shared" si="24"/>
        <v>#DIV/0!</v>
      </c>
    </row>
    <row r="921" ht="19.5" customHeight="1" spans="1:8">
      <c r="A921" s="224" t="s">
        <v>855</v>
      </c>
      <c r="B921" s="224" t="s">
        <v>176</v>
      </c>
      <c r="C921" s="224" t="s">
        <v>231</v>
      </c>
      <c r="D921" s="225">
        <v>2130312</v>
      </c>
      <c r="E921" s="244" t="s">
        <v>923</v>
      </c>
      <c r="F921" s="227"/>
      <c r="G921" s="233"/>
      <c r="H921" s="229" t="e">
        <f t="shared" si="24"/>
        <v>#DIV/0!</v>
      </c>
    </row>
    <row r="922" ht="19.5" customHeight="1" spans="1:8">
      <c r="A922" s="224" t="s">
        <v>855</v>
      </c>
      <c r="B922" s="224" t="s">
        <v>176</v>
      </c>
      <c r="C922" s="224" t="s">
        <v>553</v>
      </c>
      <c r="D922" s="225">
        <v>2130313</v>
      </c>
      <c r="E922" s="244" t="s">
        <v>924</v>
      </c>
      <c r="F922" s="227"/>
      <c r="G922" s="233"/>
      <c r="H922" s="229" t="e">
        <f t="shared" si="24"/>
        <v>#DIV/0!</v>
      </c>
    </row>
    <row r="923" ht="19.5" customHeight="1" spans="1:8">
      <c r="A923" s="224" t="s">
        <v>855</v>
      </c>
      <c r="B923" s="224" t="s">
        <v>176</v>
      </c>
      <c r="C923" s="224" t="s">
        <v>555</v>
      </c>
      <c r="D923" s="225">
        <v>2130314</v>
      </c>
      <c r="E923" s="244" t="s">
        <v>925</v>
      </c>
      <c r="F923" s="227">
        <v>298</v>
      </c>
      <c r="G923" s="228">
        <v>160</v>
      </c>
      <c r="H923" s="229">
        <f t="shared" si="24"/>
        <v>0.536912751677852</v>
      </c>
    </row>
    <row r="924" ht="19.5" customHeight="1" spans="1:8">
      <c r="A924" s="224" t="s">
        <v>855</v>
      </c>
      <c r="B924" s="224" t="s">
        <v>176</v>
      </c>
      <c r="C924" s="224" t="s">
        <v>926</v>
      </c>
      <c r="D924" s="225">
        <v>2130315</v>
      </c>
      <c r="E924" s="244" t="s">
        <v>927</v>
      </c>
      <c r="F924" s="227"/>
      <c r="G924" s="235"/>
      <c r="H924" s="229" t="e">
        <f t="shared" si="24"/>
        <v>#DIV/0!</v>
      </c>
    </row>
    <row r="925" ht="19.5" customHeight="1" spans="1:8">
      <c r="A925" s="224" t="s">
        <v>855</v>
      </c>
      <c r="B925" s="224" t="s">
        <v>176</v>
      </c>
      <c r="C925" s="224" t="s">
        <v>928</v>
      </c>
      <c r="D925" s="225">
        <v>2130316</v>
      </c>
      <c r="E925" s="244" t="s">
        <v>929</v>
      </c>
      <c r="F925" s="227">
        <v>54</v>
      </c>
      <c r="G925" s="235"/>
      <c r="H925" s="229">
        <f t="shared" si="24"/>
        <v>0</v>
      </c>
    </row>
    <row r="926" ht="19.5" customHeight="1" spans="1:8">
      <c r="A926" s="224" t="s">
        <v>855</v>
      </c>
      <c r="B926" s="224" t="s">
        <v>176</v>
      </c>
      <c r="C926" s="224" t="s">
        <v>930</v>
      </c>
      <c r="D926" s="225">
        <v>2130317</v>
      </c>
      <c r="E926" s="245" t="s">
        <v>931</v>
      </c>
      <c r="F926" s="227"/>
      <c r="G926" s="228"/>
      <c r="H926" s="229" t="e">
        <f t="shared" si="24"/>
        <v>#DIV/0!</v>
      </c>
    </row>
    <row r="927" ht="19.5" customHeight="1" spans="1:8">
      <c r="A927" s="224" t="s">
        <v>855</v>
      </c>
      <c r="B927" s="224" t="s">
        <v>176</v>
      </c>
      <c r="C927" s="224" t="s">
        <v>762</v>
      </c>
      <c r="D927" s="225">
        <v>2130318</v>
      </c>
      <c r="E927" s="244" t="s">
        <v>932</v>
      </c>
      <c r="F927" s="227"/>
      <c r="G927" s="228"/>
      <c r="H927" s="229" t="e">
        <f t="shared" si="24"/>
        <v>#DIV/0!</v>
      </c>
    </row>
    <row r="928" ht="19.5" customHeight="1" spans="1:8">
      <c r="A928" s="224" t="s">
        <v>855</v>
      </c>
      <c r="B928" s="224" t="s">
        <v>176</v>
      </c>
      <c r="C928" s="224" t="s">
        <v>933</v>
      </c>
      <c r="D928" s="225">
        <v>2130319</v>
      </c>
      <c r="E928" s="244" t="s">
        <v>934</v>
      </c>
      <c r="F928" s="227"/>
      <c r="G928" s="233"/>
      <c r="H928" s="229" t="e">
        <f t="shared" si="24"/>
        <v>#DIV/0!</v>
      </c>
    </row>
    <row r="929" ht="19.5" customHeight="1" spans="1:8">
      <c r="A929" s="224" t="s">
        <v>855</v>
      </c>
      <c r="B929" s="224" t="s">
        <v>176</v>
      </c>
      <c r="C929" s="224" t="s">
        <v>667</v>
      </c>
      <c r="D929" s="225">
        <v>2130321</v>
      </c>
      <c r="E929" s="244" t="s">
        <v>935</v>
      </c>
      <c r="F929" s="227"/>
      <c r="G929" s="233"/>
      <c r="H929" s="229" t="e">
        <f t="shared" si="24"/>
        <v>#DIV/0!</v>
      </c>
    </row>
    <row r="930" ht="19.5" customHeight="1" spans="1:8">
      <c r="A930" s="224" t="s">
        <v>855</v>
      </c>
      <c r="B930" s="224" t="s">
        <v>176</v>
      </c>
      <c r="C930" s="224" t="s">
        <v>936</v>
      </c>
      <c r="D930" s="225">
        <v>2130322</v>
      </c>
      <c r="E930" s="244" t="s">
        <v>937</v>
      </c>
      <c r="F930" s="227"/>
      <c r="G930" s="233"/>
      <c r="H930" s="229" t="e">
        <f t="shared" si="24"/>
        <v>#DIV/0!</v>
      </c>
    </row>
    <row r="931" ht="19.5" customHeight="1" spans="1:8">
      <c r="A931" s="224" t="s">
        <v>855</v>
      </c>
      <c r="B931" s="224" t="s">
        <v>176</v>
      </c>
      <c r="C931" s="224" t="s">
        <v>285</v>
      </c>
      <c r="D931" s="225">
        <v>2130333</v>
      </c>
      <c r="E931" s="244" t="s">
        <v>901</v>
      </c>
      <c r="F931" s="227"/>
      <c r="G931" s="233"/>
      <c r="H931" s="229" t="e">
        <f t="shared" si="24"/>
        <v>#DIV/0!</v>
      </c>
    </row>
    <row r="932" ht="19.5" customHeight="1" spans="1:8">
      <c r="A932" s="224" t="s">
        <v>855</v>
      </c>
      <c r="B932" s="224" t="s">
        <v>176</v>
      </c>
      <c r="C932" s="224" t="s">
        <v>938</v>
      </c>
      <c r="D932" s="225">
        <v>2130334</v>
      </c>
      <c r="E932" s="244" t="s">
        <v>939</v>
      </c>
      <c r="F932" s="227"/>
      <c r="G932" s="233"/>
      <c r="H932" s="229" t="e">
        <f t="shared" si="24"/>
        <v>#DIV/0!</v>
      </c>
    </row>
    <row r="933" ht="19.5" customHeight="1" spans="1:8">
      <c r="A933" s="224" t="s">
        <v>855</v>
      </c>
      <c r="B933" s="224" t="s">
        <v>176</v>
      </c>
      <c r="C933" s="224" t="s">
        <v>294</v>
      </c>
      <c r="D933" s="225">
        <v>2130335</v>
      </c>
      <c r="E933" s="244" t="s">
        <v>940</v>
      </c>
      <c r="F933" s="227"/>
      <c r="G933" s="233"/>
      <c r="H933" s="229" t="e">
        <f t="shared" si="24"/>
        <v>#DIV/0!</v>
      </c>
    </row>
    <row r="934" ht="19.5" customHeight="1" spans="1:8">
      <c r="A934" s="224" t="s">
        <v>855</v>
      </c>
      <c r="B934" s="224" t="s">
        <v>176</v>
      </c>
      <c r="C934" s="224" t="s">
        <v>908</v>
      </c>
      <c r="D934" s="225">
        <v>2130336</v>
      </c>
      <c r="E934" s="244" t="s">
        <v>941</v>
      </c>
      <c r="F934" s="227"/>
      <c r="G934" s="235"/>
      <c r="H934" s="229" t="e">
        <f t="shared" si="24"/>
        <v>#DIV/0!</v>
      </c>
    </row>
    <row r="935" ht="19.5" customHeight="1" spans="1:8">
      <c r="A935" s="224" t="s">
        <v>855</v>
      </c>
      <c r="B935" s="224" t="s">
        <v>176</v>
      </c>
      <c r="C935" s="224" t="s">
        <v>910</v>
      </c>
      <c r="D935" s="225">
        <v>2130337</v>
      </c>
      <c r="E935" s="244" t="s">
        <v>942</v>
      </c>
      <c r="F935" s="227"/>
      <c r="G935" s="233"/>
      <c r="H935" s="229" t="e">
        <f t="shared" si="24"/>
        <v>#DIV/0!</v>
      </c>
    </row>
    <row r="936" ht="19.5" customHeight="1" spans="1:8">
      <c r="A936" s="224" t="s">
        <v>855</v>
      </c>
      <c r="B936" s="224" t="s">
        <v>176</v>
      </c>
      <c r="C936" s="224" t="s">
        <v>174</v>
      </c>
      <c r="D936" s="225">
        <v>2130399</v>
      </c>
      <c r="E936" s="244" t="s">
        <v>943</v>
      </c>
      <c r="F936" s="227">
        <v>201</v>
      </c>
      <c r="G936" s="233">
        <v>128</v>
      </c>
      <c r="H936" s="229">
        <f t="shared" si="24"/>
        <v>0.63681592039801</v>
      </c>
    </row>
    <row r="937" ht="19.5" customHeight="1" spans="1:8">
      <c r="A937" s="224" t="s">
        <v>855</v>
      </c>
      <c r="B937" s="224" t="s">
        <v>197</v>
      </c>
      <c r="C937" s="224"/>
      <c r="D937" s="225">
        <v>21305</v>
      </c>
      <c r="E937" s="244" t="s">
        <v>944</v>
      </c>
      <c r="F937" s="227">
        <v>6737</v>
      </c>
      <c r="G937" s="235">
        <v>3965</v>
      </c>
      <c r="H937" s="229">
        <f t="shared" si="24"/>
        <v>0.588540893572807</v>
      </c>
    </row>
    <row r="938" ht="19.5" customHeight="1" spans="1:8">
      <c r="A938" s="224" t="s">
        <v>855</v>
      </c>
      <c r="B938" s="224" t="s">
        <v>197</v>
      </c>
      <c r="C938" s="224" t="s">
        <v>168</v>
      </c>
      <c r="D938" s="225">
        <v>2130504</v>
      </c>
      <c r="E938" s="244" t="s">
        <v>945</v>
      </c>
      <c r="F938" s="227">
        <v>30</v>
      </c>
      <c r="G938" s="228"/>
      <c r="H938" s="229">
        <f t="shared" si="24"/>
        <v>0</v>
      </c>
    </row>
    <row r="939" ht="19.5" customHeight="1" spans="1:8">
      <c r="A939" s="224" t="s">
        <v>855</v>
      </c>
      <c r="B939" s="224" t="s">
        <v>197</v>
      </c>
      <c r="C939" s="224" t="s">
        <v>170</v>
      </c>
      <c r="D939" s="225">
        <v>2130505</v>
      </c>
      <c r="E939" s="244" t="s">
        <v>946</v>
      </c>
      <c r="F939" s="227"/>
      <c r="G939" s="233"/>
      <c r="H939" s="229" t="e">
        <f t="shared" si="24"/>
        <v>#DIV/0!</v>
      </c>
    </row>
    <row r="940" ht="19.5" customHeight="1" spans="1:8">
      <c r="A940" s="224" t="s">
        <v>855</v>
      </c>
      <c r="B940" s="224" t="s">
        <v>197</v>
      </c>
      <c r="C940" s="224" t="s">
        <v>172</v>
      </c>
      <c r="D940" s="225">
        <v>2130506</v>
      </c>
      <c r="E940" s="244" t="s">
        <v>947</v>
      </c>
      <c r="F940" s="227"/>
      <c r="G940" s="233"/>
      <c r="H940" s="229" t="e">
        <f t="shared" si="24"/>
        <v>#DIV/0!</v>
      </c>
    </row>
    <row r="941" ht="19.5" customHeight="1" spans="1:8">
      <c r="A941" s="224" t="s">
        <v>855</v>
      </c>
      <c r="B941" s="224" t="s">
        <v>197</v>
      </c>
      <c r="C941" s="224" t="s">
        <v>192</v>
      </c>
      <c r="D941" s="225">
        <v>2130507</v>
      </c>
      <c r="E941" s="244" t="s">
        <v>948</v>
      </c>
      <c r="F941" s="227"/>
      <c r="G941" s="233"/>
      <c r="H941" s="229" t="e">
        <f t="shared" si="24"/>
        <v>#DIV/0!</v>
      </c>
    </row>
    <row r="942" ht="19.5" customHeight="1" spans="1:8">
      <c r="A942" s="224" t="s">
        <v>855</v>
      </c>
      <c r="B942" s="224" t="s">
        <v>197</v>
      </c>
      <c r="C942" s="224" t="s">
        <v>194</v>
      </c>
      <c r="D942" s="225">
        <v>2130508</v>
      </c>
      <c r="E942" s="244" t="s">
        <v>949</v>
      </c>
      <c r="F942" s="227"/>
      <c r="G942" s="233"/>
      <c r="H942" s="229" t="e">
        <f t="shared" si="24"/>
        <v>#DIV/0!</v>
      </c>
    </row>
    <row r="943" ht="19.5" customHeight="1" spans="1:8">
      <c r="A943" s="224" t="s">
        <v>855</v>
      </c>
      <c r="B943" s="224" t="s">
        <v>197</v>
      </c>
      <c r="C943" s="224" t="s">
        <v>174</v>
      </c>
      <c r="D943" s="225">
        <v>2130599</v>
      </c>
      <c r="E943" s="244" t="s">
        <v>950</v>
      </c>
      <c r="F943" s="227">
        <v>6707</v>
      </c>
      <c r="G943" s="235">
        <v>3965</v>
      </c>
      <c r="H943" s="229">
        <f t="shared" si="24"/>
        <v>0.591173400924407</v>
      </c>
    </row>
    <row r="944" ht="19.5" customHeight="1" spans="1:8">
      <c r="A944" s="224" t="s">
        <v>855</v>
      </c>
      <c r="B944" s="224" t="s">
        <v>213</v>
      </c>
      <c r="C944" s="224"/>
      <c r="D944" s="225">
        <v>21307</v>
      </c>
      <c r="E944" s="244" t="s">
        <v>951</v>
      </c>
      <c r="F944" s="227">
        <v>8936</v>
      </c>
      <c r="G944" s="235">
        <v>5581.8686</v>
      </c>
      <c r="H944" s="229">
        <f t="shared" si="24"/>
        <v>0.624649574753805</v>
      </c>
    </row>
    <row r="945" ht="19.5" customHeight="1" spans="1:8">
      <c r="A945" s="224" t="s">
        <v>855</v>
      </c>
      <c r="B945" s="224" t="s">
        <v>213</v>
      </c>
      <c r="C945" s="224" t="s">
        <v>163</v>
      </c>
      <c r="D945" s="225">
        <v>2130701</v>
      </c>
      <c r="E945" s="244" t="s">
        <v>952</v>
      </c>
      <c r="F945" s="227">
        <v>288</v>
      </c>
      <c r="G945" s="233"/>
      <c r="H945" s="229">
        <f t="shared" si="24"/>
        <v>0</v>
      </c>
    </row>
    <row r="946" ht="19.5" customHeight="1" spans="1:8">
      <c r="A946" s="224" t="s">
        <v>855</v>
      </c>
      <c r="B946" s="224" t="s">
        <v>213</v>
      </c>
      <c r="C946" s="224" t="s">
        <v>170</v>
      </c>
      <c r="D946" s="225">
        <v>2130705</v>
      </c>
      <c r="E946" s="244" t="s">
        <v>953</v>
      </c>
      <c r="F946" s="227">
        <v>8542</v>
      </c>
      <c r="G946" s="235">
        <v>5181.8686</v>
      </c>
      <c r="H946" s="229">
        <f t="shared" si="24"/>
        <v>0.606634113790681</v>
      </c>
    </row>
    <row r="947" ht="19.5" customHeight="1" spans="1:8">
      <c r="A947" s="224" t="s">
        <v>855</v>
      </c>
      <c r="B947" s="224" t="s">
        <v>213</v>
      </c>
      <c r="C947" s="224" t="s">
        <v>172</v>
      </c>
      <c r="D947" s="225">
        <v>2130706</v>
      </c>
      <c r="E947" s="244" t="s">
        <v>954</v>
      </c>
      <c r="F947" s="227"/>
      <c r="G947" s="233"/>
      <c r="H947" s="229" t="e">
        <f t="shared" si="24"/>
        <v>#DIV/0!</v>
      </c>
    </row>
    <row r="948" ht="19.5" customHeight="1" spans="1:8">
      <c r="A948" s="224" t="s">
        <v>855</v>
      </c>
      <c r="B948" s="224" t="s">
        <v>213</v>
      </c>
      <c r="C948" s="224" t="s">
        <v>192</v>
      </c>
      <c r="D948" s="225">
        <v>2130707</v>
      </c>
      <c r="E948" s="244" t="s">
        <v>955</v>
      </c>
      <c r="F948" s="227">
        <v>85</v>
      </c>
      <c r="G948" s="233"/>
      <c r="H948" s="229">
        <f t="shared" si="24"/>
        <v>0</v>
      </c>
    </row>
    <row r="949" ht="19.5" customHeight="1" spans="1:8">
      <c r="A949" s="224" t="s">
        <v>855</v>
      </c>
      <c r="B949" s="224" t="s">
        <v>213</v>
      </c>
      <c r="C949" s="224" t="s">
        <v>174</v>
      </c>
      <c r="D949" s="225">
        <v>2130799</v>
      </c>
      <c r="E949" s="244" t="s">
        <v>956</v>
      </c>
      <c r="F949" s="227">
        <v>21</v>
      </c>
      <c r="G949" s="235">
        <v>400</v>
      </c>
      <c r="H949" s="229">
        <f t="shared" si="24"/>
        <v>19.047619047619</v>
      </c>
    </row>
    <row r="950" ht="19.5" customHeight="1" spans="1:8">
      <c r="A950" s="224" t="s">
        <v>855</v>
      </c>
      <c r="B950" s="224" t="s">
        <v>181</v>
      </c>
      <c r="C950" s="224"/>
      <c r="D950" s="225">
        <v>21308</v>
      </c>
      <c r="E950" s="244" t="s">
        <v>957</v>
      </c>
      <c r="F950" s="227">
        <v>1256</v>
      </c>
      <c r="G950" s="235">
        <v>3528.5</v>
      </c>
      <c r="H950" s="229">
        <f t="shared" si="24"/>
        <v>2.8093152866242</v>
      </c>
    </row>
    <row r="951" ht="19.5" customHeight="1" spans="1:8">
      <c r="A951" s="224" t="s">
        <v>855</v>
      </c>
      <c r="B951" s="224" t="s">
        <v>181</v>
      </c>
      <c r="C951" s="224" t="s">
        <v>163</v>
      </c>
      <c r="D951" s="225">
        <v>2130801</v>
      </c>
      <c r="E951" s="244" t="s">
        <v>958</v>
      </c>
      <c r="F951" s="227"/>
      <c r="G951" s="233"/>
      <c r="H951" s="229" t="e">
        <f t="shared" si="24"/>
        <v>#DIV/0!</v>
      </c>
    </row>
    <row r="952" ht="19.5" customHeight="1" spans="1:8">
      <c r="A952" s="224" t="s">
        <v>855</v>
      </c>
      <c r="B952" s="224" t="s">
        <v>181</v>
      </c>
      <c r="C952" s="224" t="s">
        <v>176</v>
      </c>
      <c r="D952" s="225">
        <v>2130803</v>
      </c>
      <c r="E952" s="244" t="s">
        <v>959</v>
      </c>
      <c r="F952" s="227">
        <v>1196</v>
      </c>
      <c r="G952" s="235">
        <v>3391</v>
      </c>
      <c r="H952" s="229">
        <f t="shared" si="24"/>
        <v>2.83528428093645</v>
      </c>
    </row>
    <row r="953" ht="19.5" customHeight="1" spans="1:8">
      <c r="A953" s="224" t="s">
        <v>855</v>
      </c>
      <c r="B953" s="224" t="s">
        <v>181</v>
      </c>
      <c r="C953" s="224" t="s">
        <v>168</v>
      </c>
      <c r="D953" s="225">
        <v>2130804</v>
      </c>
      <c r="E953" s="244" t="s">
        <v>960</v>
      </c>
      <c r="F953" s="227">
        <v>60</v>
      </c>
      <c r="G953" s="235">
        <v>137.5</v>
      </c>
      <c r="H953" s="229">
        <f t="shared" si="24"/>
        <v>2.29166666666667</v>
      </c>
    </row>
    <row r="954" ht="19.5" customHeight="1" spans="1:8">
      <c r="A954" s="224" t="s">
        <v>855</v>
      </c>
      <c r="B954" s="224" t="s">
        <v>181</v>
      </c>
      <c r="C954" s="224" t="s">
        <v>170</v>
      </c>
      <c r="D954" s="225">
        <v>2130805</v>
      </c>
      <c r="E954" s="244" t="s">
        <v>961</v>
      </c>
      <c r="F954" s="227"/>
      <c r="G954" s="228"/>
      <c r="H954" s="229" t="e">
        <f t="shared" si="24"/>
        <v>#DIV/0!</v>
      </c>
    </row>
    <row r="955" ht="19.5" customHeight="1" spans="1:8">
      <c r="A955" s="224" t="s">
        <v>855</v>
      </c>
      <c r="B955" s="224" t="s">
        <v>181</v>
      </c>
      <c r="C955" s="224" t="s">
        <v>174</v>
      </c>
      <c r="D955" s="225">
        <v>2130899</v>
      </c>
      <c r="E955" s="244" t="s">
        <v>962</v>
      </c>
      <c r="F955" s="227"/>
      <c r="G955" s="228"/>
      <c r="H955" s="229" t="e">
        <f t="shared" si="24"/>
        <v>#DIV/0!</v>
      </c>
    </row>
    <row r="956" ht="19.5" customHeight="1" spans="1:8">
      <c r="A956" s="224" t="s">
        <v>855</v>
      </c>
      <c r="B956" s="224" t="s">
        <v>183</v>
      </c>
      <c r="C956" s="224"/>
      <c r="D956" s="225">
        <v>21309</v>
      </c>
      <c r="E956" s="244" t="s">
        <v>963</v>
      </c>
      <c r="F956" s="227">
        <v>1620</v>
      </c>
      <c r="G956" s="233"/>
      <c r="H956" s="229">
        <f t="shared" si="24"/>
        <v>0</v>
      </c>
    </row>
    <row r="957" ht="19.5" customHeight="1" spans="1:8">
      <c r="A957" s="224" t="s">
        <v>855</v>
      </c>
      <c r="B957" s="224" t="s">
        <v>183</v>
      </c>
      <c r="C957" s="224" t="s">
        <v>163</v>
      </c>
      <c r="D957" s="225">
        <v>2130901</v>
      </c>
      <c r="E957" s="244" t="s">
        <v>964</v>
      </c>
      <c r="F957" s="227"/>
      <c r="G957" s="233"/>
      <c r="H957" s="229" t="e">
        <f t="shared" si="24"/>
        <v>#DIV/0!</v>
      </c>
    </row>
    <row r="958" ht="19.5" customHeight="1" spans="1:8">
      <c r="A958" s="224" t="s">
        <v>855</v>
      </c>
      <c r="B958" s="224" t="s">
        <v>183</v>
      </c>
      <c r="C958" s="224" t="s">
        <v>174</v>
      </c>
      <c r="D958" s="225">
        <v>2130999</v>
      </c>
      <c r="E958" s="244" t="s">
        <v>965</v>
      </c>
      <c r="F958" s="227">
        <v>1620</v>
      </c>
      <c r="G958" s="233"/>
      <c r="H958" s="229">
        <f t="shared" si="24"/>
        <v>0</v>
      </c>
    </row>
    <row r="959" ht="19.5" customHeight="1" spans="1:8">
      <c r="A959" s="224" t="s">
        <v>855</v>
      </c>
      <c r="B959" s="224" t="s">
        <v>174</v>
      </c>
      <c r="C959" s="224"/>
      <c r="D959" s="225">
        <v>21399</v>
      </c>
      <c r="E959" s="244" t="s">
        <v>966</v>
      </c>
      <c r="F959" s="227">
        <v>6392</v>
      </c>
      <c r="G959" s="235">
        <v>4000</v>
      </c>
      <c r="H959" s="229">
        <f t="shared" si="24"/>
        <v>0.625782227784731</v>
      </c>
    </row>
    <row r="960" ht="19.5" customHeight="1" spans="1:8">
      <c r="A960" s="224" t="s">
        <v>855</v>
      </c>
      <c r="B960" s="224" t="s">
        <v>174</v>
      </c>
      <c r="C960" s="224" t="s">
        <v>163</v>
      </c>
      <c r="D960" s="225">
        <v>2139901</v>
      </c>
      <c r="E960" s="244" t="s">
        <v>967</v>
      </c>
      <c r="F960" s="227"/>
      <c r="G960" s="233"/>
      <c r="H960" s="229" t="e">
        <f t="shared" si="24"/>
        <v>#DIV/0!</v>
      </c>
    </row>
    <row r="961" ht="19.5" customHeight="1" spans="1:8">
      <c r="A961" s="224" t="s">
        <v>855</v>
      </c>
      <c r="B961" s="224" t="s">
        <v>174</v>
      </c>
      <c r="C961" s="224" t="s">
        <v>174</v>
      </c>
      <c r="D961" s="225">
        <v>2139999</v>
      </c>
      <c r="E961" s="244" t="s">
        <v>968</v>
      </c>
      <c r="F961" s="227">
        <v>6392</v>
      </c>
      <c r="G961" s="235">
        <v>4000</v>
      </c>
      <c r="H961" s="229">
        <f t="shared" si="24"/>
        <v>0.625782227784731</v>
      </c>
    </row>
    <row r="962" ht="19.5" customHeight="1" spans="1:8">
      <c r="A962" s="224" t="s">
        <v>969</v>
      </c>
      <c r="B962" s="224"/>
      <c r="C962" s="224"/>
      <c r="D962" s="225">
        <v>214</v>
      </c>
      <c r="E962" s="244" t="s">
        <v>970</v>
      </c>
      <c r="F962" s="227">
        <v>6512</v>
      </c>
      <c r="G962" s="242">
        <v>2223.6869696</v>
      </c>
      <c r="H962" s="229">
        <f t="shared" si="24"/>
        <v>0.341475271744472</v>
      </c>
    </row>
    <row r="963" ht="19.5" customHeight="1" spans="1:8">
      <c r="A963" s="224" t="s">
        <v>969</v>
      </c>
      <c r="B963" s="224" t="s">
        <v>163</v>
      </c>
      <c r="C963" s="224"/>
      <c r="D963" s="225">
        <v>21401</v>
      </c>
      <c r="E963" s="244" t="s">
        <v>971</v>
      </c>
      <c r="F963" s="227">
        <v>6044</v>
      </c>
      <c r="G963" s="235">
        <v>2223.6869696</v>
      </c>
      <c r="H963" s="229">
        <f t="shared" si="24"/>
        <v>0.367916441032429</v>
      </c>
    </row>
    <row r="964" ht="19.5" customHeight="1" spans="1:8">
      <c r="A964" s="224" t="s">
        <v>969</v>
      </c>
      <c r="B964" s="224" t="s">
        <v>163</v>
      </c>
      <c r="C964" s="224" t="s">
        <v>163</v>
      </c>
      <c r="D964" s="225">
        <v>2140101</v>
      </c>
      <c r="E964" s="244" t="s">
        <v>139</v>
      </c>
      <c r="F964" s="227">
        <v>1010</v>
      </c>
      <c r="G964" s="235">
        <v>2223.6869696</v>
      </c>
      <c r="H964" s="229">
        <f t="shared" si="24"/>
        <v>2.20167026693069</v>
      </c>
    </row>
    <row r="965" ht="19.5" customHeight="1" spans="1:8">
      <c r="A965" s="224" t="s">
        <v>969</v>
      </c>
      <c r="B965" s="224" t="s">
        <v>163</v>
      </c>
      <c r="C965" s="224" t="s">
        <v>164</v>
      </c>
      <c r="D965" s="225">
        <v>2140102</v>
      </c>
      <c r="E965" s="244" t="s">
        <v>165</v>
      </c>
      <c r="F965" s="227">
        <v>191</v>
      </c>
      <c r="G965" s="233"/>
      <c r="H965" s="229">
        <f t="shared" si="24"/>
        <v>0</v>
      </c>
    </row>
    <row r="966" ht="19.5" customHeight="1" spans="1:8">
      <c r="A966" s="224" t="s">
        <v>969</v>
      </c>
      <c r="B966" s="224" t="s">
        <v>163</v>
      </c>
      <c r="C966" s="224" t="s">
        <v>166</v>
      </c>
      <c r="D966" s="225">
        <v>2140103</v>
      </c>
      <c r="E966" s="244" t="s">
        <v>143</v>
      </c>
      <c r="F966" s="227"/>
      <c r="G966" s="228"/>
      <c r="H966" s="229" t="e">
        <f t="shared" si="24"/>
        <v>#DIV/0!</v>
      </c>
    </row>
    <row r="967" ht="19.5" customHeight="1" spans="1:8">
      <c r="A967" s="224" t="s">
        <v>969</v>
      </c>
      <c r="B967" s="224" t="s">
        <v>163</v>
      </c>
      <c r="C967" s="224" t="s">
        <v>168</v>
      </c>
      <c r="D967" s="225">
        <v>2140104</v>
      </c>
      <c r="E967" s="244" t="s">
        <v>972</v>
      </c>
      <c r="F967" s="227">
        <v>1421</v>
      </c>
      <c r="G967" s="233"/>
      <c r="H967" s="229">
        <f t="shared" si="24"/>
        <v>0</v>
      </c>
    </row>
    <row r="968" ht="19.5" customHeight="1" spans="1:8">
      <c r="A968" s="224" t="s">
        <v>969</v>
      </c>
      <c r="B968" s="224" t="s">
        <v>163</v>
      </c>
      <c r="C968" s="224" t="s">
        <v>205</v>
      </c>
      <c r="D968" s="225">
        <v>2140105</v>
      </c>
      <c r="E968" s="244" t="s">
        <v>973</v>
      </c>
      <c r="F968" s="227">
        <v>2506</v>
      </c>
      <c r="G968" s="233"/>
      <c r="H968" s="229">
        <f t="shared" si="24"/>
        <v>0</v>
      </c>
    </row>
    <row r="969" ht="19.5" customHeight="1" spans="1:8">
      <c r="A969" s="224" t="s">
        <v>969</v>
      </c>
      <c r="B969" s="224" t="s">
        <v>163</v>
      </c>
      <c r="C969" s="224" t="s">
        <v>183</v>
      </c>
      <c r="D969" s="225">
        <v>2140106</v>
      </c>
      <c r="E969" s="245" t="s">
        <v>974</v>
      </c>
      <c r="F969" s="227"/>
      <c r="G969" s="228"/>
      <c r="H969" s="229" t="e">
        <f t="shared" si="24"/>
        <v>#DIV/0!</v>
      </c>
    </row>
    <row r="970" ht="19.5" customHeight="1" spans="1:8">
      <c r="A970" s="224" t="s">
        <v>969</v>
      </c>
      <c r="B970" s="224" t="s">
        <v>163</v>
      </c>
      <c r="C970" s="224" t="s">
        <v>227</v>
      </c>
      <c r="D970" s="225">
        <v>2140107</v>
      </c>
      <c r="E970" s="244" t="s">
        <v>975</v>
      </c>
      <c r="F970" s="227"/>
      <c r="G970" s="228"/>
      <c r="H970" s="229" t="e">
        <f t="shared" si="24"/>
        <v>#DIV/0!</v>
      </c>
    </row>
    <row r="971" ht="19.5" customHeight="1" spans="1:8">
      <c r="A971" s="224" t="s">
        <v>969</v>
      </c>
      <c r="B971" s="224" t="s">
        <v>163</v>
      </c>
      <c r="C971" s="224" t="s">
        <v>231</v>
      </c>
      <c r="D971" s="225">
        <v>2140109</v>
      </c>
      <c r="E971" s="244" t="s">
        <v>976</v>
      </c>
      <c r="F971" s="227"/>
      <c r="G971" s="233"/>
      <c r="H971" s="229" t="e">
        <f t="shared" ref="H971:H1010" si="25">G971/F971</f>
        <v>#DIV/0!</v>
      </c>
    </row>
    <row r="972" ht="19.5" customHeight="1" spans="1:8">
      <c r="A972" s="224" t="s">
        <v>969</v>
      </c>
      <c r="B972" s="224" t="s">
        <v>163</v>
      </c>
      <c r="C972" s="224" t="s">
        <v>248</v>
      </c>
      <c r="D972" s="225">
        <v>2140114</v>
      </c>
      <c r="E972" s="244" t="s">
        <v>977</v>
      </c>
      <c r="F972" s="227"/>
      <c r="G972" s="233"/>
      <c r="H972" s="229" t="e">
        <f t="shared" si="25"/>
        <v>#DIV/0!</v>
      </c>
    </row>
    <row r="973" ht="19.5" customHeight="1" spans="1:8">
      <c r="A973" s="224" t="s">
        <v>969</v>
      </c>
      <c r="B973" s="224" t="s">
        <v>163</v>
      </c>
      <c r="C973" s="224" t="s">
        <v>978</v>
      </c>
      <c r="D973" s="225">
        <v>2140122</v>
      </c>
      <c r="E973" s="244" t="s">
        <v>979</v>
      </c>
      <c r="F973" s="227"/>
      <c r="G973" s="233"/>
      <c r="H973" s="229" t="e">
        <f t="shared" si="25"/>
        <v>#DIV/0!</v>
      </c>
    </row>
    <row r="974" ht="19.5" customHeight="1" spans="1:8">
      <c r="A974" s="224" t="s">
        <v>969</v>
      </c>
      <c r="B974" s="224" t="s">
        <v>163</v>
      </c>
      <c r="C974" s="224" t="s">
        <v>980</v>
      </c>
      <c r="D974" s="225">
        <v>2140123</v>
      </c>
      <c r="E974" s="244" t="s">
        <v>981</v>
      </c>
      <c r="F974" s="227"/>
      <c r="G974" s="233"/>
      <c r="H974" s="229" t="e">
        <f t="shared" si="25"/>
        <v>#DIV/0!</v>
      </c>
    </row>
    <row r="975" ht="19.5" customHeight="1" spans="1:8">
      <c r="A975" s="224" t="s">
        <v>969</v>
      </c>
      <c r="B975" s="224" t="s">
        <v>163</v>
      </c>
      <c r="C975" s="224" t="s">
        <v>682</v>
      </c>
      <c r="D975" s="225">
        <v>2140127</v>
      </c>
      <c r="E975" s="244" t="s">
        <v>982</v>
      </c>
      <c r="F975" s="227"/>
      <c r="G975" s="233"/>
      <c r="H975" s="229" t="e">
        <f t="shared" si="25"/>
        <v>#DIV/0!</v>
      </c>
    </row>
    <row r="976" ht="19.5" customHeight="1" spans="1:8">
      <c r="A976" s="224" t="s">
        <v>969</v>
      </c>
      <c r="B976" s="224" t="s">
        <v>163</v>
      </c>
      <c r="C976" s="224" t="s">
        <v>983</v>
      </c>
      <c r="D976" s="225">
        <v>2140128</v>
      </c>
      <c r="E976" s="244" t="s">
        <v>984</v>
      </c>
      <c r="F976" s="227"/>
      <c r="G976" s="233"/>
      <c r="H976" s="229" t="e">
        <f t="shared" si="25"/>
        <v>#DIV/0!</v>
      </c>
    </row>
    <row r="977" ht="19.5" customHeight="1" spans="1:8">
      <c r="A977" s="224" t="s">
        <v>969</v>
      </c>
      <c r="B977" s="224" t="s">
        <v>163</v>
      </c>
      <c r="C977" s="224" t="s">
        <v>985</v>
      </c>
      <c r="D977" s="225">
        <v>2140129</v>
      </c>
      <c r="E977" s="244" t="s">
        <v>986</v>
      </c>
      <c r="F977" s="227"/>
      <c r="G977" s="233"/>
      <c r="H977" s="229" t="e">
        <f t="shared" si="25"/>
        <v>#DIV/0!</v>
      </c>
    </row>
    <row r="978" ht="19.5" customHeight="1" spans="1:8">
      <c r="A978" s="224" t="s">
        <v>969</v>
      </c>
      <c r="B978" s="224" t="s">
        <v>163</v>
      </c>
      <c r="C978" s="224" t="s">
        <v>987</v>
      </c>
      <c r="D978" s="225">
        <v>2140130</v>
      </c>
      <c r="E978" s="244" t="s">
        <v>988</v>
      </c>
      <c r="F978" s="227"/>
      <c r="G978" s="233"/>
      <c r="H978" s="229" t="e">
        <f t="shared" si="25"/>
        <v>#DIV/0!</v>
      </c>
    </row>
    <row r="979" ht="19.5" customHeight="1" spans="1:8">
      <c r="A979" s="224" t="s">
        <v>969</v>
      </c>
      <c r="B979" s="224" t="s">
        <v>163</v>
      </c>
      <c r="C979" s="224" t="s">
        <v>989</v>
      </c>
      <c r="D979" s="225">
        <v>2140131</v>
      </c>
      <c r="E979" s="244" t="s">
        <v>990</v>
      </c>
      <c r="F979" s="227"/>
      <c r="G979" s="228"/>
      <c r="H979" s="229" t="e">
        <f t="shared" si="25"/>
        <v>#DIV/0!</v>
      </c>
    </row>
    <row r="980" ht="19.5" customHeight="1" spans="1:8">
      <c r="A980" s="224" t="s">
        <v>969</v>
      </c>
      <c r="B980" s="224" t="s">
        <v>163</v>
      </c>
      <c r="C980" s="224" t="s">
        <v>285</v>
      </c>
      <c r="D980" s="225">
        <v>2140133</v>
      </c>
      <c r="E980" s="244" t="s">
        <v>991</v>
      </c>
      <c r="F980" s="227"/>
      <c r="G980" s="233"/>
      <c r="H980" s="229" t="e">
        <f t="shared" si="25"/>
        <v>#DIV/0!</v>
      </c>
    </row>
    <row r="981" ht="19.5" customHeight="1" spans="1:8">
      <c r="A981" s="224" t="s">
        <v>969</v>
      </c>
      <c r="B981" s="224" t="s">
        <v>163</v>
      </c>
      <c r="C981" s="224" t="s">
        <v>297</v>
      </c>
      <c r="D981" s="225">
        <v>2140136</v>
      </c>
      <c r="E981" s="244" t="s">
        <v>992</v>
      </c>
      <c r="F981" s="227"/>
      <c r="G981" s="233"/>
      <c r="H981" s="229" t="e">
        <f t="shared" si="25"/>
        <v>#DIV/0!</v>
      </c>
    </row>
    <row r="982" ht="19.5" customHeight="1" spans="1:8">
      <c r="A982" s="224" t="s">
        <v>969</v>
      </c>
      <c r="B982" s="224" t="s">
        <v>163</v>
      </c>
      <c r="C982" s="224" t="s">
        <v>303</v>
      </c>
      <c r="D982" s="225">
        <v>2140138</v>
      </c>
      <c r="E982" s="244" t="s">
        <v>993</v>
      </c>
      <c r="F982" s="227"/>
      <c r="G982" s="233"/>
      <c r="H982" s="229" t="e">
        <f t="shared" si="25"/>
        <v>#DIV/0!</v>
      </c>
    </row>
    <row r="983" ht="19.5" customHeight="1" spans="1:8">
      <c r="A983" s="224" t="s">
        <v>969</v>
      </c>
      <c r="B983" s="224" t="s">
        <v>163</v>
      </c>
      <c r="C983" s="224" t="s">
        <v>174</v>
      </c>
      <c r="D983" s="225">
        <v>2140199</v>
      </c>
      <c r="E983" s="244" t="s">
        <v>994</v>
      </c>
      <c r="F983" s="227">
        <v>916</v>
      </c>
      <c r="G983" s="233"/>
      <c r="H983" s="229">
        <f t="shared" si="25"/>
        <v>0</v>
      </c>
    </row>
    <row r="984" ht="19.5" customHeight="1" spans="1:8">
      <c r="A984" s="224" t="s">
        <v>969</v>
      </c>
      <c r="B984" s="224" t="s">
        <v>161</v>
      </c>
      <c r="C984" s="224"/>
      <c r="D984" s="225">
        <v>21402</v>
      </c>
      <c r="E984" s="244" t="s">
        <v>995</v>
      </c>
      <c r="F984" s="227"/>
      <c r="G984" s="233"/>
      <c r="H984" s="229" t="e">
        <f t="shared" si="25"/>
        <v>#DIV/0!</v>
      </c>
    </row>
    <row r="985" ht="19.5" customHeight="1" spans="1:8">
      <c r="A985" s="224" t="s">
        <v>969</v>
      </c>
      <c r="B985" s="224" t="s">
        <v>161</v>
      </c>
      <c r="C985" s="224" t="s">
        <v>163</v>
      </c>
      <c r="D985" s="225">
        <v>2140201</v>
      </c>
      <c r="E985" s="244" t="s">
        <v>139</v>
      </c>
      <c r="F985" s="227"/>
      <c r="G985" s="233"/>
      <c r="H985" s="229" t="e">
        <f t="shared" si="25"/>
        <v>#DIV/0!</v>
      </c>
    </row>
    <row r="986" ht="19.5" customHeight="1" spans="1:8">
      <c r="A986" s="224" t="s">
        <v>969</v>
      </c>
      <c r="B986" s="224" t="s">
        <v>161</v>
      </c>
      <c r="C986" s="224" t="s">
        <v>164</v>
      </c>
      <c r="D986" s="225">
        <v>2140202</v>
      </c>
      <c r="E986" s="244" t="s">
        <v>165</v>
      </c>
      <c r="F986" s="227"/>
      <c r="G986" s="233"/>
      <c r="H986" s="229" t="e">
        <f t="shared" si="25"/>
        <v>#DIV/0!</v>
      </c>
    </row>
    <row r="987" ht="19.5" customHeight="1" spans="1:8">
      <c r="A987" s="224" t="s">
        <v>969</v>
      </c>
      <c r="B987" s="224" t="s">
        <v>161</v>
      </c>
      <c r="C987" s="224" t="s">
        <v>166</v>
      </c>
      <c r="D987" s="225">
        <v>2140203</v>
      </c>
      <c r="E987" s="244" t="s">
        <v>143</v>
      </c>
      <c r="F987" s="227"/>
      <c r="G987" s="233"/>
      <c r="H987" s="229" t="e">
        <f t="shared" si="25"/>
        <v>#DIV/0!</v>
      </c>
    </row>
    <row r="988" ht="19.5" customHeight="1" spans="1:8">
      <c r="A988" s="224" t="s">
        <v>969</v>
      </c>
      <c r="B988" s="224" t="s">
        <v>161</v>
      </c>
      <c r="C988" s="224" t="s">
        <v>168</v>
      </c>
      <c r="D988" s="225">
        <v>2140204</v>
      </c>
      <c r="E988" s="244" t="s">
        <v>996</v>
      </c>
      <c r="F988" s="227"/>
      <c r="G988" s="233"/>
      <c r="H988" s="229" t="e">
        <f t="shared" si="25"/>
        <v>#DIV/0!</v>
      </c>
    </row>
    <row r="989" ht="19.5" customHeight="1" spans="1:8">
      <c r="A989" s="224" t="s">
        <v>969</v>
      </c>
      <c r="B989" s="224" t="s">
        <v>161</v>
      </c>
      <c r="C989" s="224" t="s">
        <v>170</v>
      </c>
      <c r="D989" s="225">
        <v>2140205</v>
      </c>
      <c r="E989" s="244" t="s">
        <v>997</v>
      </c>
      <c r="F989" s="227"/>
      <c r="G989" s="233"/>
      <c r="H989" s="229" t="e">
        <f t="shared" si="25"/>
        <v>#DIV/0!</v>
      </c>
    </row>
    <row r="990" ht="19.5" customHeight="1" spans="1:8">
      <c r="A990" s="224" t="s">
        <v>969</v>
      </c>
      <c r="B990" s="224" t="s">
        <v>161</v>
      </c>
      <c r="C990" s="224" t="s">
        <v>172</v>
      </c>
      <c r="D990" s="225">
        <v>2140206</v>
      </c>
      <c r="E990" s="244" t="s">
        <v>998</v>
      </c>
      <c r="F990" s="227"/>
      <c r="G990" s="233"/>
      <c r="H990" s="229" t="e">
        <f t="shared" si="25"/>
        <v>#DIV/0!</v>
      </c>
    </row>
    <row r="991" ht="19.5" customHeight="1" spans="1:8">
      <c r="A991" s="224" t="s">
        <v>969</v>
      </c>
      <c r="B991" s="224" t="s">
        <v>161</v>
      </c>
      <c r="C991" s="224" t="s">
        <v>192</v>
      </c>
      <c r="D991" s="225">
        <v>2140207</v>
      </c>
      <c r="E991" s="244" t="s">
        <v>999</v>
      </c>
      <c r="F991" s="227"/>
      <c r="G991" s="233"/>
      <c r="H991" s="229" t="e">
        <f t="shared" si="25"/>
        <v>#DIV/0!</v>
      </c>
    </row>
    <row r="992" ht="19.5" customHeight="1" spans="1:8">
      <c r="A992" s="224" t="s">
        <v>969</v>
      </c>
      <c r="B992" s="224" t="s">
        <v>161</v>
      </c>
      <c r="C992" s="224" t="s">
        <v>194</v>
      </c>
      <c r="D992" s="225">
        <v>2140208</v>
      </c>
      <c r="E992" s="244" t="s">
        <v>1000</v>
      </c>
      <c r="F992" s="227"/>
      <c r="G992" s="233"/>
      <c r="H992" s="229" t="e">
        <f t="shared" si="25"/>
        <v>#DIV/0!</v>
      </c>
    </row>
    <row r="993" ht="19.5" customHeight="1" spans="1:8">
      <c r="A993" s="224" t="s">
        <v>969</v>
      </c>
      <c r="B993" s="224" t="s">
        <v>161</v>
      </c>
      <c r="C993" s="224" t="s">
        <v>174</v>
      </c>
      <c r="D993" s="225">
        <v>2140299</v>
      </c>
      <c r="E993" s="244" t="s">
        <v>1001</v>
      </c>
      <c r="F993" s="227"/>
      <c r="G993" s="233"/>
      <c r="H993" s="229" t="e">
        <f t="shared" si="25"/>
        <v>#DIV/0!</v>
      </c>
    </row>
    <row r="994" ht="19.5" customHeight="1" spans="1:8">
      <c r="A994" s="224" t="s">
        <v>969</v>
      </c>
      <c r="B994" s="224" t="s">
        <v>176</v>
      </c>
      <c r="C994" s="224"/>
      <c r="D994" s="225">
        <v>21403</v>
      </c>
      <c r="E994" s="244" t="s">
        <v>1002</v>
      </c>
      <c r="F994" s="227"/>
      <c r="G994" s="228"/>
      <c r="H994" s="229" t="e">
        <f t="shared" si="25"/>
        <v>#DIV/0!</v>
      </c>
    </row>
    <row r="995" ht="19.5" customHeight="1" spans="1:8">
      <c r="A995" s="224" t="s">
        <v>969</v>
      </c>
      <c r="B995" s="224" t="s">
        <v>176</v>
      </c>
      <c r="C995" s="224" t="s">
        <v>163</v>
      </c>
      <c r="D995" s="225">
        <v>2140301</v>
      </c>
      <c r="E995" s="244" t="s">
        <v>139</v>
      </c>
      <c r="F995" s="227"/>
      <c r="G995" s="233"/>
      <c r="H995" s="229" t="e">
        <f t="shared" si="25"/>
        <v>#DIV/0!</v>
      </c>
    </row>
    <row r="996" ht="19.5" customHeight="1" spans="1:8">
      <c r="A996" s="224" t="s">
        <v>969</v>
      </c>
      <c r="B996" s="224" t="s">
        <v>176</v>
      </c>
      <c r="C996" s="224" t="s">
        <v>164</v>
      </c>
      <c r="D996" s="225">
        <v>2140302</v>
      </c>
      <c r="E996" s="244" t="s">
        <v>165</v>
      </c>
      <c r="F996" s="227"/>
      <c r="G996" s="233"/>
      <c r="H996" s="229" t="e">
        <f t="shared" si="25"/>
        <v>#DIV/0!</v>
      </c>
    </row>
    <row r="997" ht="19.5" customHeight="1" spans="1:8">
      <c r="A997" s="224" t="s">
        <v>969</v>
      </c>
      <c r="B997" s="224" t="s">
        <v>176</v>
      </c>
      <c r="C997" s="224" t="s">
        <v>166</v>
      </c>
      <c r="D997" s="225">
        <v>2140303</v>
      </c>
      <c r="E997" s="244" t="s">
        <v>143</v>
      </c>
      <c r="F997" s="227"/>
      <c r="G997" s="233"/>
      <c r="H997" s="229" t="e">
        <f t="shared" si="25"/>
        <v>#DIV/0!</v>
      </c>
    </row>
    <row r="998" ht="19.5" customHeight="1" spans="1:8">
      <c r="A998" s="224" t="s">
        <v>969</v>
      </c>
      <c r="B998" s="224" t="s">
        <v>176</v>
      </c>
      <c r="C998" s="224" t="s">
        <v>168</v>
      </c>
      <c r="D998" s="225">
        <v>2140304</v>
      </c>
      <c r="E998" s="244" t="s">
        <v>1003</v>
      </c>
      <c r="F998" s="227"/>
      <c r="G998" s="233"/>
      <c r="H998" s="229" t="e">
        <f t="shared" si="25"/>
        <v>#DIV/0!</v>
      </c>
    </row>
    <row r="999" ht="19.5" customHeight="1" spans="1:8">
      <c r="A999" s="224" t="s">
        <v>969</v>
      </c>
      <c r="B999" s="224" t="s">
        <v>176</v>
      </c>
      <c r="C999" s="224" t="s">
        <v>170</v>
      </c>
      <c r="D999" s="225">
        <v>2140305</v>
      </c>
      <c r="E999" s="244" t="s">
        <v>1004</v>
      </c>
      <c r="F999" s="227"/>
      <c r="G999" s="228"/>
      <c r="H999" s="229" t="e">
        <f t="shared" si="25"/>
        <v>#DIV/0!</v>
      </c>
    </row>
    <row r="1000" ht="19.5" customHeight="1" spans="1:8">
      <c r="A1000" s="224" t="s">
        <v>969</v>
      </c>
      <c r="B1000" s="224" t="s">
        <v>176</v>
      </c>
      <c r="C1000" s="224" t="s">
        <v>172</v>
      </c>
      <c r="D1000" s="225">
        <v>2140306</v>
      </c>
      <c r="E1000" s="244" t="s">
        <v>1005</v>
      </c>
      <c r="F1000" s="227"/>
      <c r="G1000" s="233"/>
      <c r="H1000" s="229" t="e">
        <f t="shared" si="25"/>
        <v>#DIV/0!</v>
      </c>
    </row>
    <row r="1001" ht="19.5" customHeight="1" spans="1:8">
      <c r="A1001" s="224" t="s">
        <v>969</v>
      </c>
      <c r="B1001" s="224" t="s">
        <v>176</v>
      </c>
      <c r="C1001" s="224" t="s">
        <v>192</v>
      </c>
      <c r="D1001" s="225">
        <v>2140307</v>
      </c>
      <c r="E1001" s="244" t="s">
        <v>1006</v>
      </c>
      <c r="F1001" s="227"/>
      <c r="G1001" s="233"/>
      <c r="H1001" s="229" t="e">
        <f t="shared" si="25"/>
        <v>#DIV/0!</v>
      </c>
    </row>
    <row r="1002" ht="19.5" customHeight="1" spans="1:8">
      <c r="A1002" s="224" t="s">
        <v>969</v>
      </c>
      <c r="B1002" s="224" t="s">
        <v>176</v>
      </c>
      <c r="C1002" s="224" t="s">
        <v>194</v>
      </c>
      <c r="D1002" s="225">
        <v>2140308</v>
      </c>
      <c r="E1002" s="244" t="s">
        <v>1007</v>
      </c>
      <c r="F1002" s="227"/>
      <c r="G1002" s="233"/>
      <c r="H1002" s="229" t="e">
        <f t="shared" si="25"/>
        <v>#DIV/0!</v>
      </c>
    </row>
    <row r="1003" ht="19.5" customHeight="1" spans="1:8">
      <c r="A1003" s="224" t="s">
        <v>969</v>
      </c>
      <c r="B1003" s="224" t="s">
        <v>176</v>
      </c>
      <c r="C1003" s="224" t="s">
        <v>174</v>
      </c>
      <c r="D1003" s="225">
        <v>2140399</v>
      </c>
      <c r="E1003" s="244" t="s">
        <v>1008</v>
      </c>
      <c r="F1003" s="227"/>
      <c r="G1003" s="233"/>
      <c r="H1003" s="229" t="e">
        <f t="shared" si="25"/>
        <v>#DIV/0!</v>
      </c>
    </row>
    <row r="1004" ht="19.5" customHeight="1" spans="1:8">
      <c r="A1004" s="224" t="s">
        <v>969</v>
      </c>
      <c r="B1004" s="224" t="s">
        <v>197</v>
      </c>
      <c r="C1004" s="224"/>
      <c r="D1004" s="225">
        <v>21405</v>
      </c>
      <c r="E1004" s="244" t="s">
        <v>1009</v>
      </c>
      <c r="F1004" s="227"/>
      <c r="G1004" s="233"/>
      <c r="H1004" s="229" t="e">
        <f t="shared" si="25"/>
        <v>#DIV/0!</v>
      </c>
    </row>
    <row r="1005" ht="19.5" customHeight="1" spans="1:8">
      <c r="A1005" s="224" t="s">
        <v>969</v>
      </c>
      <c r="B1005" s="224" t="s">
        <v>197</v>
      </c>
      <c r="C1005" s="224" t="s">
        <v>163</v>
      </c>
      <c r="D1005" s="225">
        <v>2140501</v>
      </c>
      <c r="E1005" s="244" t="s">
        <v>139</v>
      </c>
      <c r="F1005" s="227"/>
      <c r="G1005" s="233"/>
      <c r="H1005" s="229" t="e">
        <f t="shared" si="25"/>
        <v>#DIV/0!</v>
      </c>
    </row>
    <row r="1006" ht="19.5" customHeight="1" spans="1:8">
      <c r="A1006" s="224" t="s">
        <v>969</v>
      </c>
      <c r="B1006" s="224" t="s">
        <v>197</v>
      </c>
      <c r="C1006" s="224" t="s">
        <v>164</v>
      </c>
      <c r="D1006" s="225">
        <v>2140502</v>
      </c>
      <c r="E1006" s="244" t="s">
        <v>165</v>
      </c>
      <c r="F1006" s="227"/>
      <c r="G1006" s="233"/>
      <c r="H1006" s="229" t="e">
        <f t="shared" si="25"/>
        <v>#DIV/0!</v>
      </c>
    </row>
    <row r="1007" ht="19.5" customHeight="1" spans="1:8">
      <c r="A1007" s="224" t="s">
        <v>969</v>
      </c>
      <c r="B1007" s="224" t="s">
        <v>197</v>
      </c>
      <c r="C1007" s="224" t="s">
        <v>166</v>
      </c>
      <c r="D1007" s="225">
        <v>2140503</v>
      </c>
      <c r="E1007" s="244" t="s">
        <v>143</v>
      </c>
      <c r="F1007" s="227"/>
      <c r="G1007" s="233"/>
      <c r="H1007" s="229" t="e">
        <f t="shared" si="25"/>
        <v>#DIV/0!</v>
      </c>
    </row>
    <row r="1008" ht="19.5" customHeight="1" spans="1:8">
      <c r="A1008" s="224" t="s">
        <v>969</v>
      </c>
      <c r="B1008" s="224" t="s">
        <v>197</v>
      </c>
      <c r="C1008" s="224" t="s">
        <v>168</v>
      </c>
      <c r="D1008" s="225">
        <v>2140504</v>
      </c>
      <c r="E1008" s="244" t="s">
        <v>1000</v>
      </c>
      <c r="F1008" s="227"/>
      <c r="G1008" s="228"/>
      <c r="H1008" s="229" t="e">
        <f t="shared" si="25"/>
        <v>#DIV/0!</v>
      </c>
    </row>
    <row r="1009" ht="19.5" customHeight="1" spans="1:8">
      <c r="A1009" s="224" t="s">
        <v>969</v>
      </c>
      <c r="B1009" s="224" t="s">
        <v>197</v>
      </c>
      <c r="C1009" s="224" t="s">
        <v>170</v>
      </c>
      <c r="D1009" s="225">
        <v>2140505</v>
      </c>
      <c r="E1009" s="244" t="s">
        <v>1010</v>
      </c>
      <c r="F1009" s="227"/>
      <c r="G1009" s="233"/>
      <c r="H1009" s="229" t="e">
        <f t="shared" si="25"/>
        <v>#DIV/0!</v>
      </c>
    </row>
    <row r="1010" ht="19.5" customHeight="1" spans="1:8">
      <c r="A1010" s="224" t="s">
        <v>969</v>
      </c>
      <c r="B1010" s="224" t="s">
        <v>197</v>
      </c>
      <c r="C1010" s="224" t="s">
        <v>174</v>
      </c>
      <c r="D1010" s="225">
        <v>2140599</v>
      </c>
      <c r="E1010" s="244" t="s">
        <v>1011</v>
      </c>
      <c r="F1010" s="227"/>
      <c r="G1010" s="233"/>
      <c r="H1010" s="229" t="e">
        <f t="shared" si="25"/>
        <v>#DIV/0!</v>
      </c>
    </row>
    <row r="1011" ht="19.5" customHeight="1" spans="1:8">
      <c r="A1011" s="224" t="s">
        <v>969</v>
      </c>
      <c r="B1011" s="224" t="s">
        <v>174</v>
      </c>
      <c r="C1011" s="224"/>
      <c r="D1011" s="225">
        <v>21499</v>
      </c>
      <c r="E1011" s="244" t="s">
        <v>1012</v>
      </c>
      <c r="F1011" s="227">
        <v>468</v>
      </c>
      <c r="G1011" s="233"/>
      <c r="H1011" s="229">
        <f t="shared" ref="H1011:H1069" si="26">G1011/F1011</f>
        <v>0</v>
      </c>
    </row>
    <row r="1012" ht="19.5" customHeight="1" spans="1:8">
      <c r="A1012" s="224" t="s">
        <v>969</v>
      </c>
      <c r="B1012" s="224" t="s">
        <v>174</v>
      </c>
      <c r="C1012" s="224" t="s">
        <v>163</v>
      </c>
      <c r="D1012" s="225">
        <v>2149901</v>
      </c>
      <c r="E1012" s="244" t="s">
        <v>1013</v>
      </c>
      <c r="F1012" s="227"/>
      <c r="G1012" s="233"/>
      <c r="H1012" s="229" t="e">
        <f t="shared" si="26"/>
        <v>#DIV/0!</v>
      </c>
    </row>
    <row r="1013" ht="19.5" customHeight="1" spans="1:8">
      <c r="A1013" s="224" t="s">
        <v>969</v>
      </c>
      <c r="B1013" s="224" t="s">
        <v>174</v>
      </c>
      <c r="C1013" s="224" t="s">
        <v>174</v>
      </c>
      <c r="D1013" s="225">
        <v>2149999</v>
      </c>
      <c r="E1013" s="244" t="s">
        <v>1014</v>
      </c>
      <c r="F1013" s="227">
        <v>468</v>
      </c>
      <c r="G1013" s="233"/>
      <c r="H1013" s="229">
        <f t="shared" si="26"/>
        <v>0</v>
      </c>
    </row>
    <row r="1014" ht="19.5" customHeight="1" spans="1:8">
      <c r="A1014" s="224" t="s">
        <v>1015</v>
      </c>
      <c r="B1014" s="224"/>
      <c r="C1014" s="224"/>
      <c r="D1014" s="225">
        <v>215</v>
      </c>
      <c r="E1014" s="244" t="s">
        <v>1016</v>
      </c>
      <c r="F1014" s="227">
        <v>1870</v>
      </c>
      <c r="G1014" s="233"/>
      <c r="H1014" s="229">
        <f t="shared" si="26"/>
        <v>0</v>
      </c>
    </row>
    <row r="1015" ht="19.5" customHeight="1" spans="1:8">
      <c r="A1015" s="224" t="s">
        <v>1015</v>
      </c>
      <c r="B1015" s="224" t="s">
        <v>163</v>
      </c>
      <c r="C1015" s="224"/>
      <c r="D1015" s="225">
        <v>21501</v>
      </c>
      <c r="E1015" s="244" t="s">
        <v>1017</v>
      </c>
      <c r="F1015" s="227"/>
      <c r="G1015" s="233"/>
      <c r="H1015" s="229" t="e">
        <f t="shared" si="26"/>
        <v>#DIV/0!</v>
      </c>
    </row>
    <row r="1016" ht="19.5" customHeight="1" spans="1:8">
      <c r="A1016" s="224" t="s">
        <v>1015</v>
      </c>
      <c r="B1016" s="224" t="s">
        <v>163</v>
      </c>
      <c r="C1016" s="224" t="s">
        <v>163</v>
      </c>
      <c r="D1016" s="225">
        <v>2150101</v>
      </c>
      <c r="E1016" s="244" t="s">
        <v>139</v>
      </c>
      <c r="F1016" s="227"/>
      <c r="G1016" s="233"/>
      <c r="H1016" s="229" t="e">
        <f t="shared" si="26"/>
        <v>#DIV/0!</v>
      </c>
    </row>
    <row r="1017" ht="19.5" customHeight="1" spans="1:8">
      <c r="A1017" s="224" t="s">
        <v>1015</v>
      </c>
      <c r="B1017" s="224" t="s">
        <v>163</v>
      </c>
      <c r="C1017" s="224" t="s">
        <v>164</v>
      </c>
      <c r="D1017" s="225">
        <v>2150102</v>
      </c>
      <c r="E1017" s="244" t="s">
        <v>165</v>
      </c>
      <c r="F1017" s="227"/>
      <c r="G1017" s="228"/>
      <c r="H1017" s="229" t="e">
        <f t="shared" si="26"/>
        <v>#DIV/0!</v>
      </c>
    </row>
    <row r="1018" ht="19.5" customHeight="1" spans="1:8">
      <c r="A1018" s="224" t="s">
        <v>1015</v>
      </c>
      <c r="B1018" s="224" t="s">
        <v>163</v>
      </c>
      <c r="C1018" s="224" t="s">
        <v>166</v>
      </c>
      <c r="D1018" s="225">
        <v>2150103</v>
      </c>
      <c r="E1018" s="244" t="s">
        <v>143</v>
      </c>
      <c r="F1018" s="227"/>
      <c r="G1018" s="233"/>
      <c r="H1018" s="229" t="e">
        <f t="shared" si="26"/>
        <v>#DIV/0!</v>
      </c>
    </row>
    <row r="1019" ht="19.5" customHeight="1" spans="1:8">
      <c r="A1019" s="224" t="s">
        <v>1015</v>
      </c>
      <c r="B1019" s="224" t="s">
        <v>163</v>
      </c>
      <c r="C1019" s="224" t="s">
        <v>168</v>
      </c>
      <c r="D1019" s="225">
        <v>2150104</v>
      </c>
      <c r="E1019" s="244" t="s">
        <v>1018</v>
      </c>
      <c r="F1019" s="227"/>
      <c r="G1019" s="233"/>
      <c r="H1019" s="229" t="e">
        <f t="shared" si="26"/>
        <v>#DIV/0!</v>
      </c>
    </row>
    <row r="1020" ht="19.5" customHeight="1" spans="1:8">
      <c r="A1020" s="224" t="s">
        <v>1015</v>
      </c>
      <c r="B1020" s="224" t="s">
        <v>163</v>
      </c>
      <c r="C1020" s="224" t="s">
        <v>170</v>
      </c>
      <c r="D1020" s="225">
        <v>2150105</v>
      </c>
      <c r="E1020" s="244" t="s">
        <v>1019</v>
      </c>
      <c r="F1020" s="227"/>
      <c r="G1020" s="233"/>
      <c r="H1020" s="229" t="e">
        <f t="shared" si="26"/>
        <v>#DIV/0!</v>
      </c>
    </row>
    <row r="1021" ht="19.5" customHeight="1" spans="1:8">
      <c r="A1021" s="224" t="s">
        <v>1015</v>
      </c>
      <c r="B1021" s="224" t="s">
        <v>163</v>
      </c>
      <c r="C1021" s="224" t="s">
        <v>172</v>
      </c>
      <c r="D1021" s="225">
        <v>2150106</v>
      </c>
      <c r="E1021" s="244" t="s">
        <v>1020</v>
      </c>
      <c r="F1021" s="227"/>
      <c r="G1021" s="233"/>
      <c r="H1021" s="229" t="e">
        <f t="shared" si="26"/>
        <v>#DIV/0!</v>
      </c>
    </row>
    <row r="1022" ht="19.5" customHeight="1" spans="1:8">
      <c r="A1022" s="224" t="s">
        <v>1015</v>
      </c>
      <c r="B1022" s="224" t="s">
        <v>163</v>
      </c>
      <c r="C1022" s="224" t="s">
        <v>192</v>
      </c>
      <c r="D1022" s="225">
        <v>2150107</v>
      </c>
      <c r="E1022" s="244" t="s">
        <v>1021</v>
      </c>
      <c r="F1022" s="227"/>
      <c r="G1022" s="233"/>
      <c r="H1022" s="229" t="e">
        <f t="shared" si="26"/>
        <v>#DIV/0!</v>
      </c>
    </row>
    <row r="1023" ht="19.5" customHeight="1" spans="1:8">
      <c r="A1023" s="224" t="s">
        <v>1015</v>
      </c>
      <c r="B1023" s="224" t="s">
        <v>163</v>
      </c>
      <c r="C1023" s="224" t="s">
        <v>194</v>
      </c>
      <c r="D1023" s="225">
        <v>2150108</v>
      </c>
      <c r="E1023" s="245" t="s">
        <v>1022</v>
      </c>
      <c r="F1023" s="227"/>
      <c r="G1023" s="228"/>
      <c r="H1023" s="229" t="e">
        <f t="shared" si="26"/>
        <v>#DIV/0!</v>
      </c>
    </row>
    <row r="1024" ht="19.5" customHeight="1" spans="1:8">
      <c r="A1024" s="224" t="s">
        <v>1015</v>
      </c>
      <c r="B1024" s="224" t="s">
        <v>163</v>
      </c>
      <c r="C1024" s="224" t="s">
        <v>174</v>
      </c>
      <c r="D1024" s="225">
        <v>2150199</v>
      </c>
      <c r="E1024" s="244" t="s">
        <v>1023</v>
      </c>
      <c r="F1024" s="227"/>
      <c r="G1024" s="228"/>
      <c r="H1024" s="229" t="e">
        <f t="shared" si="26"/>
        <v>#DIV/0!</v>
      </c>
    </row>
    <row r="1025" ht="19.5" customHeight="1" spans="1:8">
      <c r="A1025" s="224" t="s">
        <v>1015</v>
      </c>
      <c r="B1025" s="224" t="s">
        <v>161</v>
      </c>
      <c r="C1025" s="224"/>
      <c r="D1025" s="225">
        <v>21502</v>
      </c>
      <c r="E1025" s="244" t="s">
        <v>1024</v>
      </c>
      <c r="F1025" s="227">
        <v>451</v>
      </c>
      <c r="G1025" s="233"/>
      <c r="H1025" s="229">
        <f t="shared" si="26"/>
        <v>0</v>
      </c>
    </row>
    <row r="1026" ht="19.5" customHeight="1" spans="1:8">
      <c r="A1026" s="224" t="s">
        <v>1015</v>
      </c>
      <c r="B1026" s="224" t="s">
        <v>161</v>
      </c>
      <c r="C1026" s="224" t="s">
        <v>163</v>
      </c>
      <c r="D1026" s="225">
        <v>2150201</v>
      </c>
      <c r="E1026" s="244" t="s">
        <v>139</v>
      </c>
      <c r="F1026" s="227"/>
      <c r="G1026" s="233"/>
      <c r="H1026" s="229" t="e">
        <f t="shared" si="26"/>
        <v>#DIV/0!</v>
      </c>
    </row>
    <row r="1027" ht="19.5" customHeight="1" spans="1:8">
      <c r="A1027" s="224" t="s">
        <v>1015</v>
      </c>
      <c r="B1027" s="224" t="s">
        <v>161</v>
      </c>
      <c r="C1027" s="224" t="s">
        <v>164</v>
      </c>
      <c r="D1027" s="225">
        <v>2150202</v>
      </c>
      <c r="E1027" s="244" t="s">
        <v>165</v>
      </c>
      <c r="F1027" s="227"/>
      <c r="G1027" s="233"/>
      <c r="H1027" s="229" t="e">
        <f t="shared" si="26"/>
        <v>#DIV/0!</v>
      </c>
    </row>
    <row r="1028" ht="19.5" customHeight="1" spans="1:8">
      <c r="A1028" s="224" t="s">
        <v>1015</v>
      </c>
      <c r="B1028" s="224" t="s">
        <v>161</v>
      </c>
      <c r="C1028" s="224" t="s">
        <v>166</v>
      </c>
      <c r="D1028" s="225">
        <v>2150203</v>
      </c>
      <c r="E1028" s="244" t="s">
        <v>143</v>
      </c>
      <c r="F1028" s="227"/>
      <c r="G1028" s="233"/>
      <c r="H1028" s="229" t="e">
        <f t="shared" si="26"/>
        <v>#DIV/0!</v>
      </c>
    </row>
    <row r="1029" ht="19.5" customHeight="1" spans="1:8">
      <c r="A1029" s="224" t="s">
        <v>1015</v>
      </c>
      <c r="B1029" s="224" t="s">
        <v>161</v>
      </c>
      <c r="C1029" s="224" t="s">
        <v>168</v>
      </c>
      <c r="D1029" s="225">
        <v>2150204</v>
      </c>
      <c r="E1029" s="244" t="s">
        <v>1025</v>
      </c>
      <c r="F1029" s="227"/>
      <c r="G1029" s="233"/>
      <c r="H1029" s="229" t="e">
        <f t="shared" si="26"/>
        <v>#DIV/0!</v>
      </c>
    </row>
    <row r="1030" ht="19.5" customHeight="1" spans="1:8">
      <c r="A1030" s="224" t="s">
        <v>1015</v>
      </c>
      <c r="B1030" s="224" t="s">
        <v>161</v>
      </c>
      <c r="C1030" s="224" t="s">
        <v>170</v>
      </c>
      <c r="D1030" s="225">
        <v>2150205</v>
      </c>
      <c r="E1030" s="244" t="s">
        <v>1026</v>
      </c>
      <c r="F1030" s="227"/>
      <c r="G1030" s="233"/>
      <c r="H1030" s="229" t="e">
        <f t="shared" si="26"/>
        <v>#DIV/0!</v>
      </c>
    </row>
    <row r="1031" ht="19.5" customHeight="1" spans="1:8">
      <c r="A1031" s="224" t="s">
        <v>1015</v>
      </c>
      <c r="B1031" s="224" t="s">
        <v>161</v>
      </c>
      <c r="C1031" s="224" t="s">
        <v>172</v>
      </c>
      <c r="D1031" s="225">
        <v>2150206</v>
      </c>
      <c r="E1031" s="244" t="s">
        <v>1027</v>
      </c>
      <c r="F1031" s="227"/>
      <c r="G1031" s="233"/>
      <c r="H1031" s="229" t="e">
        <f t="shared" si="26"/>
        <v>#DIV/0!</v>
      </c>
    </row>
    <row r="1032" ht="19.5" customHeight="1" spans="1:8">
      <c r="A1032" s="224" t="s">
        <v>1015</v>
      </c>
      <c r="B1032" s="224" t="s">
        <v>161</v>
      </c>
      <c r="C1032" s="224" t="s">
        <v>192</v>
      </c>
      <c r="D1032" s="225">
        <v>2150207</v>
      </c>
      <c r="E1032" s="244" t="s">
        <v>1028</v>
      </c>
      <c r="F1032" s="227"/>
      <c r="G1032" s="233"/>
      <c r="H1032" s="229" t="e">
        <f t="shared" si="26"/>
        <v>#DIV/0!</v>
      </c>
    </row>
    <row r="1033" ht="19.5" customHeight="1" spans="1:8">
      <c r="A1033" s="224" t="s">
        <v>1015</v>
      </c>
      <c r="B1033" s="224" t="s">
        <v>161</v>
      </c>
      <c r="C1033" s="224" t="s">
        <v>194</v>
      </c>
      <c r="D1033" s="225">
        <v>2150208</v>
      </c>
      <c r="E1033" s="244" t="s">
        <v>1029</v>
      </c>
      <c r="F1033" s="227"/>
      <c r="G1033" s="233"/>
      <c r="H1033" s="229" t="e">
        <f t="shared" si="26"/>
        <v>#DIV/0!</v>
      </c>
    </row>
    <row r="1034" ht="19.5" customHeight="1" spans="1:8">
      <c r="A1034" s="224" t="s">
        <v>1015</v>
      </c>
      <c r="B1034" s="224" t="s">
        <v>161</v>
      </c>
      <c r="C1034" s="224" t="s">
        <v>225</v>
      </c>
      <c r="D1034" s="225">
        <v>2150209</v>
      </c>
      <c r="E1034" s="244" t="s">
        <v>1030</v>
      </c>
      <c r="F1034" s="227"/>
      <c r="G1034" s="228"/>
      <c r="H1034" s="229" t="e">
        <f t="shared" si="26"/>
        <v>#DIV/0!</v>
      </c>
    </row>
    <row r="1035" ht="19.5" customHeight="1" spans="1:8">
      <c r="A1035" s="224" t="s">
        <v>1015</v>
      </c>
      <c r="B1035" s="224" t="s">
        <v>161</v>
      </c>
      <c r="C1035" s="224" t="s">
        <v>227</v>
      </c>
      <c r="D1035" s="225">
        <v>2150210</v>
      </c>
      <c r="E1035" s="244" t="s">
        <v>1031</v>
      </c>
      <c r="F1035" s="227"/>
      <c r="G1035" s="233"/>
      <c r="H1035" s="229" t="e">
        <f t="shared" si="26"/>
        <v>#DIV/0!</v>
      </c>
    </row>
    <row r="1036" ht="19.5" customHeight="1" spans="1:8">
      <c r="A1036" s="224" t="s">
        <v>1015</v>
      </c>
      <c r="B1036" s="224" t="s">
        <v>161</v>
      </c>
      <c r="C1036" s="224" t="s">
        <v>420</v>
      </c>
      <c r="D1036" s="225">
        <v>2150212</v>
      </c>
      <c r="E1036" s="244" t="s">
        <v>1032</v>
      </c>
      <c r="F1036" s="227"/>
      <c r="G1036" s="233"/>
      <c r="H1036" s="229" t="e">
        <f t="shared" si="26"/>
        <v>#DIV/0!</v>
      </c>
    </row>
    <row r="1037" ht="19.5" customHeight="1" spans="1:8">
      <c r="A1037" s="224" t="s">
        <v>1015</v>
      </c>
      <c r="B1037" s="224" t="s">
        <v>161</v>
      </c>
      <c r="C1037" s="224" t="s">
        <v>553</v>
      </c>
      <c r="D1037" s="225">
        <v>2150213</v>
      </c>
      <c r="E1037" s="244" t="s">
        <v>1033</v>
      </c>
      <c r="F1037" s="227"/>
      <c r="G1037" s="233"/>
      <c r="H1037" s="229" t="e">
        <f t="shared" si="26"/>
        <v>#DIV/0!</v>
      </c>
    </row>
    <row r="1038" ht="19.5" customHeight="1" spans="1:8">
      <c r="A1038" s="224" t="s">
        <v>1015</v>
      </c>
      <c r="B1038" s="224" t="s">
        <v>161</v>
      </c>
      <c r="C1038" s="224" t="s">
        <v>555</v>
      </c>
      <c r="D1038" s="225">
        <v>2150214</v>
      </c>
      <c r="E1038" s="244" t="s">
        <v>1034</v>
      </c>
      <c r="F1038" s="227"/>
      <c r="G1038" s="233"/>
      <c r="H1038" s="229" t="e">
        <f t="shared" si="26"/>
        <v>#DIV/0!</v>
      </c>
    </row>
    <row r="1039" ht="19.5" customHeight="1" spans="1:8">
      <c r="A1039" s="224" t="s">
        <v>1015</v>
      </c>
      <c r="B1039" s="224" t="s">
        <v>161</v>
      </c>
      <c r="C1039" s="224" t="s">
        <v>926</v>
      </c>
      <c r="D1039" s="225">
        <v>2150215</v>
      </c>
      <c r="E1039" s="244" t="s">
        <v>1035</v>
      </c>
      <c r="F1039" s="227"/>
      <c r="G1039" s="233"/>
      <c r="H1039" s="229" t="e">
        <f t="shared" si="26"/>
        <v>#DIV/0!</v>
      </c>
    </row>
    <row r="1040" ht="19.5" customHeight="1" spans="1:8">
      <c r="A1040" s="224" t="s">
        <v>1015</v>
      </c>
      <c r="B1040" s="224" t="s">
        <v>161</v>
      </c>
      <c r="C1040" s="224" t="s">
        <v>174</v>
      </c>
      <c r="D1040" s="225">
        <v>2150299</v>
      </c>
      <c r="E1040" s="244" t="s">
        <v>1036</v>
      </c>
      <c r="F1040" s="227">
        <v>451</v>
      </c>
      <c r="G1040" s="228"/>
      <c r="H1040" s="229">
        <f t="shared" si="26"/>
        <v>0</v>
      </c>
    </row>
    <row r="1041" ht="19.5" customHeight="1" spans="1:8">
      <c r="A1041" s="224" t="s">
        <v>1015</v>
      </c>
      <c r="B1041" s="224" t="s">
        <v>176</v>
      </c>
      <c r="C1041" s="224"/>
      <c r="D1041" s="225">
        <v>21503</v>
      </c>
      <c r="E1041" s="244" t="s">
        <v>1037</v>
      </c>
      <c r="F1041" s="227"/>
      <c r="G1041" s="233"/>
      <c r="H1041" s="229" t="e">
        <f t="shared" si="26"/>
        <v>#DIV/0!</v>
      </c>
    </row>
    <row r="1042" ht="19.5" customHeight="1" spans="1:8">
      <c r="A1042" s="224" t="s">
        <v>1015</v>
      </c>
      <c r="B1042" s="224" t="s">
        <v>176</v>
      </c>
      <c r="C1042" s="224" t="s">
        <v>163</v>
      </c>
      <c r="D1042" s="225">
        <v>2150301</v>
      </c>
      <c r="E1042" s="244" t="s">
        <v>139</v>
      </c>
      <c r="F1042" s="227"/>
      <c r="G1042" s="233"/>
      <c r="H1042" s="229" t="e">
        <f t="shared" si="26"/>
        <v>#DIV/0!</v>
      </c>
    </row>
    <row r="1043" ht="19.5" customHeight="1" spans="1:8">
      <c r="A1043" s="224" t="s">
        <v>1015</v>
      </c>
      <c r="B1043" s="224" t="s">
        <v>176</v>
      </c>
      <c r="C1043" s="224" t="s">
        <v>164</v>
      </c>
      <c r="D1043" s="225">
        <v>2150302</v>
      </c>
      <c r="E1043" s="245" t="s">
        <v>165</v>
      </c>
      <c r="F1043" s="227"/>
      <c r="G1043" s="228"/>
      <c r="H1043" s="229" t="e">
        <f t="shared" si="26"/>
        <v>#DIV/0!</v>
      </c>
    </row>
    <row r="1044" ht="19.5" customHeight="1" spans="1:8">
      <c r="A1044" s="224" t="s">
        <v>1015</v>
      </c>
      <c r="B1044" s="224" t="s">
        <v>176</v>
      </c>
      <c r="C1044" s="224" t="s">
        <v>166</v>
      </c>
      <c r="D1044" s="225">
        <v>2150303</v>
      </c>
      <c r="E1044" s="244" t="s">
        <v>143</v>
      </c>
      <c r="F1044" s="227"/>
      <c r="G1044" s="228"/>
      <c r="H1044" s="229" t="e">
        <f t="shared" si="26"/>
        <v>#DIV/0!</v>
      </c>
    </row>
    <row r="1045" ht="19.5" customHeight="1" spans="1:8">
      <c r="A1045" s="224" t="s">
        <v>1015</v>
      </c>
      <c r="B1045" s="224" t="s">
        <v>176</v>
      </c>
      <c r="C1045" s="224" t="s">
        <v>158</v>
      </c>
      <c r="D1045" s="225">
        <v>2150399</v>
      </c>
      <c r="E1045" s="244" t="s">
        <v>1038</v>
      </c>
      <c r="F1045" s="227"/>
      <c r="G1045" s="233"/>
      <c r="H1045" s="229" t="e">
        <f t="shared" si="26"/>
        <v>#DIV/0!</v>
      </c>
    </row>
    <row r="1046" ht="19.5" customHeight="1" spans="1:8">
      <c r="A1046" s="224" t="s">
        <v>1015</v>
      </c>
      <c r="B1046" s="224" t="s">
        <v>197</v>
      </c>
      <c r="C1046" s="224"/>
      <c r="D1046" s="225">
        <v>21505</v>
      </c>
      <c r="E1046" s="244" t="s">
        <v>1039</v>
      </c>
      <c r="F1046" s="227">
        <v>357</v>
      </c>
      <c r="G1046" s="233"/>
      <c r="H1046" s="229">
        <f t="shared" si="26"/>
        <v>0</v>
      </c>
    </row>
    <row r="1047" ht="19.5" customHeight="1" spans="1:8">
      <c r="A1047" s="224" t="s">
        <v>1015</v>
      </c>
      <c r="B1047" s="224" t="s">
        <v>197</v>
      </c>
      <c r="C1047" s="224" t="s">
        <v>163</v>
      </c>
      <c r="D1047" s="225">
        <v>2150501</v>
      </c>
      <c r="E1047" s="244" t="s">
        <v>139</v>
      </c>
      <c r="F1047" s="227">
        <v>282</v>
      </c>
      <c r="G1047" s="233"/>
      <c r="H1047" s="229">
        <f t="shared" si="26"/>
        <v>0</v>
      </c>
    </row>
    <row r="1048" ht="19.5" customHeight="1" spans="1:8">
      <c r="A1048" s="224" t="s">
        <v>1015</v>
      </c>
      <c r="B1048" s="224" t="s">
        <v>197</v>
      </c>
      <c r="C1048" s="224" t="s">
        <v>164</v>
      </c>
      <c r="D1048" s="225">
        <v>2150502</v>
      </c>
      <c r="E1048" s="244" t="s">
        <v>165</v>
      </c>
      <c r="F1048" s="227">
        <v>75</v>
      </c>
      <c r="G1048" s="233"/>
      <c r="H1048" s="229">
        <f t="shared" si="26"/>
        <v>0</v>
      </c>
    </row>
    <row r="1049" ht="19.5" customHeight="1" spans="1:8">
      <c r="A1049" s="224" t="s">
        <v>1015</v>
      </c>
      <c r="B1049" s="224" t="s">
        <v>197</v>
      </c>
      <c r="C1049" s="224" t="s">
        <v>166</v>
      </c>
      <c r="D1049" s="225">
        <v>2150503</v>
      </c>
      <c r="E1049" s="244" t="s">
        <v>307</v>
      </c>
      <c r="F1049" s="227"/>
      <c r="G1049" s="233"/>
      <c r="H1049" s="229" t="e">
        <f t="shared" si="26"/>
        <v>#DIV/0!</v>
      </c>
    </row>
    <row r="1050" ht="19.5" customHeight="1" spans="1:8">
      <c r="A1050" s="224" t="s">
        <v>1015</v>
      </c>
      <c r="B1050" s="224" t="s">
        <v>197</v>
      </c>
      <c r="C1050" s="224" t="s">
        <v>197</v>
      </c>
      <c r="D1050" s="225">
        <v>2150505</v>
      </c>
      <c r="E1050" s="244" t="s">
        <v>1040</v>
      </c>
      <c r="F1050" s="227"/>
      <c r="G1050" s="233"/>
      <c r="H1050" s="229" t="e">
        <f t="shared" si="26"/>
        <v>#DIV/0!</v>
      </c>
    </row>
    <row r="1051" ht="19.5" customHeight="1" spans="1:8">
      <c r="A1051" s="224" t="s">
        <v>1015</v>
      </c>
      <c r="B1051" s="224" t="s">
        <v>197</v>
      </c>
      <c r="C1051" s="224" t="s">
        <v>213</v>
      </c>
      <c r="D1051" s="225">
        <v>2150507</v>
      </c>
      <c r="E1051" s="244" t="s">
        <v>1041</v>
      </c>
      <c r="F1051" s="227"/>
      <c r="G1051" s="228"/>
      <c r="H1051" s="229" t="e">
        <f t="shared" si="26"/>
        <v>#DIV/0!</v>
      </c>
    </row>
    <row r="1052" ht="19.5" customHeight="1" spans="1:8">
      <c r="A1052" s="224" t="s">
        <v>1015</v>
      </c>
      <c r="B1052" s="224" t="s">
        <v>197</v>
      </c>
      <c r="C1052" s="224" t="s">
        <v>181</v>
      </c>
      <c r="D1052" s="225">
        <v>2150508</v>
      </c>
      <c r="E1052" s="244" t="s">
        <v>1042</v>
      </c>
      <c r="F1052" s="227"/>
      <c r="G1052" s="233"/>
      <c r="H1052" s="229" t="e">
        <f t="shared" si="26"/>
        <v>#DIV/0!</v>
      </c>
    </row>
    <row r="1053" ht="19.5" customHeight="1" spans="1:8">
      <c r="A1053" s="224" t="s">
        <v>1015</v>
      </c>
      <c r="B1053" s="224" t="s">
        <v>197</v>
      </c>
      <c r="C1053" s="224" t="s">
        <v>320</v>
      </c>
      <c r="D1053" s="225">
        <v>2150516</v>
      </c>
      <c r="E1053" s="246" t="s">
        <v>1043</v>
      </c>
      <c r="F1053" s="227"/>
      <c r="G1053" s="233"/>
      <c r="H1053" s="229" t="e">
        <f t="shared" si="26"/>
        <v>#DIV/0!</v>
      </c>
    </row>
    <row r="1054" ht="19.5" customHeight="1" spans="1:8">
      <c r="A1054" s="224" t="s">
        <v>1015</v>
      </c>
      <c r="B1054" s="224" t="s">
        <v>197</v>
      </c>
      <c r="C1054" s="224" t="s">
        <v>895</v>
      </c>
      <c r="D1054" s="225">
        <v>2150517</v>
      </c>
      <c r="E1054" s="244" t="s">
        <v>1044</v>
      </c>
      <c r="F1054" s="227"/>
      <c r="G1054" s="233"/>
      <c r="H1054" s="229" t="e">
        <f t="shared" si="26"/>
        <v>#DIV/0!</v>
      </c>
    </row>
    <row r="1055" ht="19.5" customHeight="1" spans="1:8">
      <c r="A1055" s="224" t="s">
        <v>1015</v>
      </c>
      <c r="B1055" s="224" t="s">
        <v>197</v>
      </c>
      <c r="C1055" s="224" t="s">
        <v>156</v>
      </c>
      <c r="D1055" s="225">
        <v>2150550</v>
      </c>
      <c r="E1055" s="244" t="s">
        <v>322</v>
      </c>
      <c r="F1055" s="227"/>
      <c r="G1055" s="233"/>
      <c r="H1055" s="229" t="e">
        <f t="shared" si="26"/>
        <v>#DIV/0!</v>
      </c>
    </row>
    <row r="1056" ht="19.5" customHeight="1" spans="1:8">
      <c r="A1056" s="224" t="s">
        <v>1015</v>
      </c>
      <c r="B1056" s="224" t="s">
        <v>197</v>
      </c>
      <c r="C1056" s="224" t="s">
        <v>158</v>
      </c>
      <c r="D1056" s="225">
        <v>2150599</v>
      </c>
      <c r="E1056" s="244" t="s">
        <v>1045</v>
      </c>
      <c r="F1056" s="227"/>
      <c r="G1056" s="233"/>
      <c r="H1056" s="229" t="e">
        <f t="shared" si="26"/>
        <v>#DIV/0!</v>
      </c>
    </row>
    <row r="1057" ht="19.5" customHeight="1" spans="1:8">
      <c r="A1057" s="224" t="s">
        <v>1015</v>
      </c>
      <c r="B1057" s="224" t="s">
        <v>213</v>
      </c>
      <c r="C1057" s="224"/>
      <c r="D1057" s="225">
        <v>21507</v>
      </c>
      <c r="E1057" s="244" t="s">
        <v>1046</v>
      </c>
      <c r="F1057" s="227"/>
      <c r="G1057" s="233"/>
      <c r="H1057" s="229" t="e">
        <f t="shared" si="26"/>
        <v>#DIV/0!</v>
      </c>
    </row>
    <row r="1058" ht="19.5" customHeight="1" spans="1:8">
      <c r="A1058" s="224" t="s">
        <v>1015</v>
      </c>
      <c r="B1058" s="224" t="s">
        <v>213</v>
      </c>
      <c r="C1058" s="224" t="s">
        <v>163</v>
      </c>
      <c r="D1058" s="225">
        <v>2150701</v>
      </c>
      <c r="E1058" s="244" t="s">
        <v>139</v>
      </c>
      <c r="F1058" s="227"/>
      <c r="G1058" s="233"/>
      <c r="H1058" s="229" t="e">
        <f t="shared" si="26"/>
        <v>#DIV/0!</v>
      </c>
    </row>
    <row r="1059" ht="19.5" customHeight="1" spans="1:8">
      <c r="A1059" s="224" t="s">
        <v>1015</v>
      </c>
      <c r="B1059" s="224" t="s">
        <v>213</v>
      </c>
      <c r="C1059" s="224" t="s">
        <v>164</v>
      </c>
      <c r="D1059" s="225">
        <v>2150702</v>
      </c>
      <c r="E1059" s="244" t="s">
        <v>165</v>
      </c>
      <c r="F1059" s="227"/>
      <c r="G1059" s="233"/>
      <c r="H1059" s="229" t="e">
        <f t="shared" si="26"/>
        <v>#DIV/0!</v>
      </c>
    </row>
    <row r="1060" ht="19.5" customHeight="1" spans="1:8">
      <c r="A1060" s="224" t="s">
        <v>1015</v>
      </c>
      <c r="B1060" s="224" t="s">
        <v>213</v>
      </c>
      <c r="C1060" s="224" t="s">
        <v>166</v>
      </c>
      <c r="D1060" s="225">
        <v>2150703</v>
      </c>
      <c r="E1060" s="244" t="s">
        <v>143</v>
      </c>
      <c r="F1060" s="227"/>
      <c r="G1060" s="233"/>
      <c r="H1060" s="229" t="e">
        <f t="shared" si="26"/>
        <v>#DIV/0!</v>
      </c>
    </row>
    <row r="1061" ht="19.5" customHeight="1" spans="1:8">
      <c r="A1061" s="224" t="s">
        <v>1015</v>
      </c>
      <c r="B1061" s="224" t="s">
        <v>213</v>
      </c>
      <c r="C1061" s="224" t="s">
        <v>168</v>
      </c>
      <c r="D1061" s="225">
        <v>2150704</v>
      </c>
      <c r="E1061" s="244" t="s">
        <v>1047</v>
      </c>
      <c r="F1061" s="227"/>
      <c r="G1061" s="233"/>
      <c r="H1061" s="229" t="e">
        <f t="shared" si="26"/>
        <v>#DIV/0!</v>
      </c>
    </row>
    <row r="1062" ht="19.5" customHeight="1" spans="1:8">
      <c r="A1062" s="224" t="s">
        <v>1015</v>
      </c>
      <c r="B1062" s="224" t="s">
        <v>213</v>
      </c>
      <c r="C1062" s="224" t="s">
        <v>170</v>
      </c>
      <c r="D1062" s="225">
        <v>2150705</v>
      </c>
      <c r="E1062" s="244" t="s">
        <v>1048</v>
      </c>
      <c r="F1062" s="227"/>
      <c r="G1062" s="233"/>
      <c r="H1062" s="229" t="e">
        <f t="shared" si="26"/>
        <v>#DIV/0!</v>
      </c>
    </row>
    <row r="1063" ht="19.5" customHeight="1" spans="1:8">
      <c r="A1063" s="224" t="s">
        <v>1015</v>
      </c>
      <c r="B1063" s="224" t="s">
        <v>213</v>
      </c>
      <c r="C1063" s="224" t="s">
        <v>174</v>
      </c>
      <c r="D1063" s="225">
        <v>2150799</v>
      </c>
      <c r="E1063" s="244" t="s">
        <v>1049</v>
      </c>
      <c r="F1063" s="227"/>
      <c r="G1063" s="233"/>
      <c r="H1063" s="229" t="e">
        <f t="shared" si="26"/>
        <v>#DIV/0!</v>
      </c>
    </row>
    <row r="1064" ht="19.5" customHeight="1" spans="1:8">
      <c r="A1064" s="224" t="s">
        <v>1015</v>
      </c>
      <c r="B1064" s="224" t="s">
        <v>181</v>
      </c>
      <c r="C1064" s="224"/>
      <c r="D1064" s="225">
        <v>21508</v>
      </c>
      <c r="E1064" s="244" t="s">
        <v>1050</v>
      </c>
      <c r="F1064" s="227">
        <v>386</v>
      </c>
      <c r="G1064" s="233"/>
      <c r="H1064" s="229">
        <f t="shared" si="26"/>
        <v>0</v>
      </c>
    </row>
    <row r="1065" ht="19.5" customHeight="1" spans="1:8">
      <c r="A1065" s="224" t="s">
        <v>1015</v>
      </c>
      <c r="B1065" s="224" t="s">
        <v>181</v>
      </c>
      <c r="C1065" s="224" t="s">
        <v>163</v>
      </c>
      <c r="D1065" s="225">
        <v>2150801</v>
      </c>
      <c r="E1065" s="245" t="s">
        <v>305</v>
      </c>
      <c r="F1065" s="227"/>
      <c r="G1065" s="228"/>
      <c r="H1065" s="229" t="e">
        <f t="shared" si="26"/>
        <v>#DIV/0!</v>
      </c>
    </row>
    <row r="1066" ht="19.5" customHeight="1" spans="1:8">
      <c r="A1066" s="224" t="s">
        <v>1015</v>
      </c>
      <c r="B1066" s="224" t="s">
        <v>181</v>
      </c>
      <c r="C1066" s="224" t="s">
        <v>164</v>
      </c>
      <c r="D1066" s="225">
        <v>2150802</v>
      </c>
      <c r="E1066" s="244" t="s">
        <v>306</v>
      </c>
      <c r="F1066" s="227"/>
      <c r="G1066" s="228"/>
      <c r="H1066" s="229" t="e">
        <f t="shared" si="26"/>
        <v>#DIV/0!</v>
      </c>
    </row>
    <row r="1067" ht="19.5" customHeight="1" spans="1:8">
      <c r="A1067" s="224" t="s">
        <v>1015</v>
      </c>
      <c r="B1067" s="224" t="s">
        <v>181</v>
      </c>
      <c r="C1067" s="224" t="s">
        <v>166</v>
      </c>
      <c r="D1067" s="225">
        <v>2150803</v>
      </c>
      <c r="E1067" s="244" t="s">
        <v>307</v>
      </c>
      <c r="F1067" s="227"/>
      <c r="G1067" s="233"/>
      <c r="H1067" s="229" t="e">
        <f t="shared" si="26"/>
        <v>#DIV/0!</v>
      </c>
    </row>
    <row r="1068" ht="19.5" customHeight="1" spans="1:8">
      <c r="A1068" s="224" t="s">
        <v>1015</v>
      </c>
      <c r="B1068" s="224" t="s">
        <v>181</v>
      </c>
      <c r="C1068" s="224" t="s">
        <v>168</v>
      </c>
      <c r="D1068" s="225">
        <v>2150804</v>
      </c>
      <c r="E1068" s="244" t="s">
        <v>1051</v>
      </c>
      <c r="F1068" s="227"/>
      <c r="G1068" s="233"/>
      <c r="H1068" s="229" t="e">
        <f t="shared" si="26"/>
        <v>#DIV/0!</v>
      </c>
    </row>
    <row r="1069" ht="19.5" customHeight="1" spans="1:8">
      <c r="A1069" s="224" t="s">
        <v>1015</v>
      </c>
      <c r="B1069" s="224" t="s">
        <v>181</v>
      </c>
      <c r="C1069" s="224" t="s">
        <v>170</v>
      </c>
      <c r="D1069" s="225">
        <v>2150805</v>
      </c>
      <c r="E1069" s="244" t="s">
        <v>1052</v>
      </c>
      <c r="F1069" s="227">
        <v>373</v>
      </c>
      <c r="G1069" s="233"/>
      <c r="H1069" s="229">
        <f t="shared" si="26"/>
        <v>0</v>
      </c>
    </row>
    <row r="1070" ht="19.5" customHeight="1" spans="1:8">
      <c r="A1070" s="224" t="s">
        <v>1015</v>
      </c>
      <c r="B1070" s="224" t="s">
        <v>181</v>
      </c>
      <c r="C1070" s="224" t="s">
        <v>148</v>
      </c>
      <c r="D1070" s="225">
        <v>2150806</v>
      </c>
      <c r="E1070" s="244" t="s">
        <v>1053</v>
      </c>
      <c r="F1070" s="227"/>
      <c r="G1070" s="233"/>
      <c r="H1070" s="229"/>
    </row>
    <row r="1071" ht="19.5" customHeight="1" spans="1:8">
      <c r="A1071" s="224" t="s">
        <v>1015</v>
      </c>
      <c r="B1071" s="224" t="s">
        <v>181</v>
      </c>
      <c r="C1071" s="224" t="s">
        <v>158</v>
      </c>
      <c r="D1071" s="225">
        <v>2150899</v>
      </c>
      <c r="E1071" s="244" t="s">
        <v>1054</v>
      </c>
      <c r="F1071" s="227">
        <v>13</v>
      </c>
      <c r="G1071" s="233"/>
      <c r="H1071" s="229">
        <f t="shared" ref="H1071:H1121" si="27">G1071/F1071</f>
        <v>0</v>
      </c>
    </row>
    <row r="1072" ht="19.5" customHeight="1" spans="1:8">
      <c r="A1072" s="224" t="s">
        <v>1015</v>
      </c>
      <c r="B1072" s="224" t="s">
        <v>174</v>
      </c>
      <c r="C1072" s="224"/>
      <c r="D1072" s="225">
        <v>21599</v>
      </c>
      <c r="E1072" s="244" t="s">
        <v>1055</v>
      </c>
      <c r="F1072" s="227">
        <v>676</v>
      </c>
      <c r="G1072" s="233"/>
      <c r="H1072" s="229">
        <f t="shared" si="27"/>
        <v>0</v>
      </c>
    </row>
    <row r="1073" ht="19.5" customHeight="1" spans="1:8">
      <c r="A1073" s="224" t="s">
        <v>1015</v>
      </c>
      <c r="B1073" s="224" t="s">
        <v>174</v>
      </c>
      <c r="C1073" s="224" t="s">
        <v>163</v>
      </c>
      <c r="D1073" s="225">
        <v>2159901</v>
      </c>
      <c r="E1073" s="244" t="s">
        <v>1056</v>
      </c>
      <c r="F1073" s="227"/>
      <c r="G1073" s="233"/>
      <c r="H1073" s="229" t="e">
        <f t="shared" si="27"/>
        <v>#DIV/0!</v>
      </c>
    </row>
    <row r="1074" ht="19.5" customHeight="1" spans="1:8">
      <c r="A1074" s="224" t="s">
        <v>1015</v>
      </c>
      <c r="B1074" s="224" t="s">
        <v>174</v>
      </c>
      <c r="C1074" s="224" t="s">
        <v>187</v>
      </c>
      <c r="D1074" s="225">
        <v>2159904</v>
      </c>
      <c r="E1074" s="244" t="s">
        <v>1057</v>
      </c>
      <c r="F1074" s="227"/>
      <c r="G1074" s="233"/>
      <c r="H1074" s="229" t="e">
        <f t="shared" si="27"/>
        <v>#DIV/0!</v>
      </c>
    </row>
    <row r="1075" ht="19.5" customHeight="1" spans="1:8">
      <c r="A1075" s="224" t="s">
        <v>1015</v>
      </c>
      <c r="B1075" s="224" t="s">
        <v>174</v>
      </c>
      <c r="C1075" s="224" t="s">
        <v>170</v>
      </c>
      <c r="D1075" s="225">
        <v>2159905</v>
      </c>
      <c r="E1075" s="244" t="s">
        <v>1058</v>
      </c>
      <c r="F1075" s="227"/>
      <c r="G1075" s="233"/>
      <c r="H1075" s="229" t="e">
        <f t="shared" si="27"/>
        <v>#DIV/0!</v>
      </c>
    </row>
    <row r="1076" ht="19.5" customHeight="1" spans="1:8">
      <c r="A1076" s="224" t="s">
        <v>1015</v>
      </c>
      <c r="B1076" s="224" t="s">
        <v>174</v>
      </c>
      <c r="C1076" s="224" t="s">
        <v>172</v>
      </c>
      <c r="D1076" s="225">
        <v>2159906</v>
      </c>
      <c r="E1076" s="244" t="s">
        <v>1059</v>
      </c>
      <c r="F1076" s="227"/>
      <c r="G1076" s="233"/>
      <c r="H1076" s="229" t="e">
        <f t="shared" si="27"/>
        <v>#DIV/0!</v>
      </c>
    </row>
    <row r="1077" ht="19.5" customHeight="1" spans="1:8">
      <c r="A1077" s="224" t="s">
        <v>1015</v>
      </c>
      <c r="B1077" s="224" t="s">
        <v>174</v>
      </c>
      <c r="C1077" s="224" t="s">
        <v>174</v>
      </c>
      <c r="D1077" s="225">
        <v>2159999</v>
      </c>
      <c r="E1077" s="244" t="s">
        <v>1060</v>
      </c>
      <c r="F1077" s="227">
        <v>676</v>
      </c>
      <c r="G1077" s="233"/>
      <c r="H1077" s="229">
        <f t="shared" si="27"/>
        <v>0</v>
      </c>
    </row>
    <row r="1078" ht="19.5" customHeight="1" spans="1:8">
      <c r="A1078" s="224" t="s">
        <v>1061</v>
      </c>
      <c r="B1078" s="224"/>
      <c r="C1078" s="224"/>
      <c r="D1078" s="225">
        <v>216</v>
      </c>
      <c r="E1078" s="244" t="s">
        <v>1062</v>
      </c>
      <c r="F1078" s="227">
        <v>739</v>
      </c>
      <c r="G1078" s="242">
        <v>178.447304</v>
      </c>
      <c r="H1078" s="229">
        <f t="shared" si="27"/>
        <v>0.241471317997294</v>
      </c>
    </row>
    <row r="1079" ht="19.5" customHeight="1" spans="1:8">
      <c r="A1079" s="224" t="s">
        <v>1061</v>
      </c>
      <c r="B1079" s="224" t="s">
        <v>161</v>
      </c>
      <c r="C1079" s="224"/>
      <c r="D1079" s="225">
        <v>21602</v>
      </c>
      <c r="E1079" s="244" t="s">
        <v>1063</v>
      </c>
      <c r="F1079" s="227">
        <v>692</v>
      </c>
      <c r="G1079" s="235">
        <v>178.447304</v>
      </c>
      <c r="H1079" s="229">
        <f t="shared" si="27"/>
        <v>0.257871826589595</v>
      </c>
    </row>
    <row r="1080" ht="19.5" customHeight="1" spans="1:8">
      <c r="A1080" s="224" t="s">
        <v>1061</v>
      </c>
      <c r="B1080" s="224" t="s">
        <v>161</v>
      </c>
      <c r="C1080" s="224" t="s">
        <v>163</v>
      </c>
      <c r="D1080" s="225">
        <v>2160201</v>
      </c>
      <c r="E1080" s="244" t="s">
        <v>139</v>
      </c>
      <c r="F1080" s="227">
        <v>145</v>
      </c>
      <c r="G1080" s="233"/>
      <c r="H1080" s="229">
        <f t="shared" si="27"/>
        <v>0</v>
      </c>
    </row>
    <row r="1081" ht="19.5" customHeight="1" spans="1:8">
      <c r="A1081" s="224" t="s">
        <v>1061</v>
      </c>
      <c r="B1081" s="224" t="s">
        <v>161</v>
      </c>
      <c r="C1081" s="224" t="s">
        <v>164</v>
      </c>
      <c r="D1081" s="225">
        <v>2160202</v>
      </c>
      <c r="E1081" s="244" t="s">
        <v>165</v>
      </c>
      <c r="F1081" s="227">
        <v>26</v>
      </c>
      <c r="G1081" s="233"/>
      <c r="H1081" s="229">
        <f t="shared" si="27"/>
        <v>0</v>
      </c>
    </row>
    <row r="1082" ht="19.5" customHeight="1" spans="1:8">
      <c r="A1082" s="224" t="s">
        <v>1061</v>
      </c>
      <c r="B1082" s="224" t="s">
        <v>161</v>
      </c>
      <c r="C1082" s="224" t="s">
        <v>166</v>
      </c>
      <c r="D1082" s="225">
        <v>2160203</v>
      </c>
      <c r="E1082" s="244" t="s">
        <v>143</v>
      </c>
      <c r="F1082" s="227"/>
      <c r="G1082" s="233"/>
      <c r="H1082" s="229" t="e">
        <f t="shared" si="27"/>
        <v>#DIV/0!</v>
      </c>
    </row>
    <row r="1083" ht="19.5" customHeight="1" spans="1:8">
      <c r="A1083" s="224" t="s">
        <v>1061</v>
      </c>
      <c r="B1083" s="224" t="s">
        <v>161</v>
      </c>
      <c r="C1083" s="224" t="s">
        <v>657</v>
      </c>
      <c r="D1083" s="225">
        <v>2160216</v>
      </c>
      <c r="E1083" s="244" t="s">
        <v>1064</v>
      </c>
      <c r="F1083" s="227"/>
      <c r="G1083" s="233"/>
      <c r="H1083" s="229" t="e">
        <f t="shared" si="27"/>
        <v>#DIV/0!</v>
      </c>
    </row>
    <row r="1084" ht="19.5" customHeight="1" spans="1:8">
      <c r="A1084" s="224" t="s">
        <v>1061</v>
      </c>
      <c r="B1084" s="224" t="s">
        <v>161</v>
      </c>
      <c r="C1084" s="224" t="s">
        <v>930</v>
      </c>
      <c r="D1084" s="225">
        <v>2160217</v>
      </c>
      <c r="E1084" s="244" t="s">
        <v>1065</v>
      </c>
      <c r="F1084" s="227"/>
      <c r="G1084" s="233"/>
      <c r="H1084" s="229" t="e">
        <f t="shared" si="27"/>
        <v>#DIV/0!</v>
      </c>
    </row>
    <row r="1085" ht="19.5" customHeight="1" spans="1:8">
      <c r="A1085" s="224" t="s">
        <v>1061</v>
      </c>
      <c r="B1085" s="224" t="s">
        <v>161</v>
      </c>
      <c r="C1085" s="224" t="s">
        <v>1066</v>
      </c>
      <c r="D1085" s="225">
        <v>2160218</v>
      </c>
      <c r="E1085" s="244" t="s">
        <v>1067</v>
      </c>
      <c r="F1085" s="227"/>
      <c r="G1085" s="233"/>
      <c r="H1085" s="229" t="e">
        <f t="shared" si="27"/>
        <v>#DIV/0!</v>
      </c>
    </row>
    <row r="1086" ht="19.5" customHeight="1" spans="1:8">
      <c r="A1086" s="224" t="s">
        <v>1061</v>
      </c>
      <c r="B1086" s="224" t="s">
        <v>161</v>
      </c>
      <c r="C1086" s="224" t="s">
        <v>933</v>
      </c>
      <c r="D1086" s="225">
        <v>2160219</v>
      </c>
      <c r="E1086" s="244" t="s">
        <v>1068</v>
      </c>
      <c r="F1086" s="227"/>
      <c r="G1086" s="228"/>
      <c r="H1086" s="229" t="e">
        <f t="shared" si="27"/>
        <v>#DIV/0!</v>
      </c>
    </row>
    <row r="1087" ht="19.5" customHeight="1" spans="1:8">
      <c r="A1087" s="224" t="s">
        <v>1061</v>
      </c>
      <c r="B1087" s="224" t="s">
        <v>161</v>
      </c>
      <c r="C1087" s="224" t="s">
        <v>185</v>
      </c>
      <c r="D1087" s="225">
        <v>2160250</v>
      </c>
      <c r="E1087" s="244" t="s">
        <v>157</v>
      </c>
      <c r="F1087" s="227"/>
      <c r="G1087" s="235">
        <v>178.447304</v>
      </c>
      <c r="H1087" s="229" t="e">
        <f t="shared" si="27"/>
        <v>#DIV/0!</v>
      </c>
    </row>
    <row r="1088" ht="19.5" customHeight="1" spans="1:8">
      <c r="A1088" s="224" t="s">
        <v>1061</v>
      </c>
      <c r="B1088" s="224" t="s">
        <v>161</v>
      </c>
      <c r="C1088" s="224" t="s">
        <v>174</v>
      </c>
      <c r="D1088" s="225">
        <v>2160299</v>
      </c>
      <c r="E1088" s="244" t="s">
        <v>1069</v>
      </c>
      <c r="F1088" s="227">
        <v>521</v>
      </c>
      <c r="G1088" s="235"/>
      <c r="H1088" s="229">
        <f t="shared" si="27"/>
        <v>0</v>
      </c>
    </row>
    <row r="1089" ht="19.5" customHeight="1" spans="1:8">
      <c r="A1089" s="224" t="s">
        <v>1061</v>
      </c>
      <c r="B1089" s="224" t="s">
        <v>205</v>
      </c>
      <c r="C1089" s="224"/>
      <c r="D1089" s="225">
        <v>21606</v>
      </c>
      <c r="E1089" s="244" t="s">
        <v>1070</v>
      </c>
      <c r="F1089" s="227">
        <v>31</v>
      </c>
      <c r="G1089" s="233"/>
      <c r="H1089" s="229">
        <f t="shared" si="27"/>
        <v>0</v>
      </c>
    </row>
    <row r="1090" ht="19.5" customHeight="1" spans="1:8">
      <c r="A1090" s="224" t="s">
        <v>1061</v>
      </c>
      <c r="B1090" s="224" t="s">
        <v>205</v>
      </c>
      <c r="C1090" s="224" t="s">
        <v>163</v>
      </c>
      <c r="D1090" s="225">
        <v>2160601</v>
      </c>
      <c r="E1090" s="244" t="s">
        <v>139</v>
      </c>
      <c r="F1090" s="227"/>
      <c r="G1090" s="233"/>
      <c r="H1090" s="229" t="e">
        <f t="shared" si="27"/>
        <v>#DIV/0!</v>
      </c>
    </row>
    <row r="1091" ht="19.5" customHeight="1" spans="1:8">
      <c r="A1091" s="224" t="s">
        <v>1061</v>
      </c>
      <c r="B1091" s="224" t="s">
        <v>205</v>
      </c>
      <c r="C1091" s="224" t="s">
        <v>164</v>
      </c>
      <c r="D1091" s="225">
        <v>2160602</v>
      </c>
      <c r="E1091" s="244" t="s">
        <v>165</v>
      </c>
      <c r="F1091" s="227"/>
      <c r="G1091" s="233"/>
      <c r="H1091" s="229" t="e">
        <f t="shared" si="27"/>
        <v>#DIV/0!</v>
      </c>
    </row>
    <row r="1092" ht="19.5" customHeight="1" spans="1:8">
      <c r="A1092" s="224" t="s">
        <v>1061</v>
      </c>
      <c r="B1092" s="224" t="s">
        <v>205</v>
      </c>
      <c r="C1092" s="224" t="s">
        <v>166</v>
      </c>
      <c r="D1092" s="225">
        <v>2160603</v>
      </c>
      <c r="E1092" s="244" t="s">
        <v>143</v>
      </c>
      <c r="F1092" s="227"/>
      <c r="G1092" s="233"/>
      <c r="H1092" s="229" t="e">
        <f t="shared" si="27"/>
        <v>#DIV/0!</v>
      </c>
    </row>
    <row r="1093" ht="19.5" customHeight="1" spans="1:8">
      <c r="A1093" s="224" t="s">
        <v>1061</v>
      </c>
      <c r="B1093" s="224" t="s">
        <v>205</v>
      </c>
      <c r="C1093" s="224" t="s">
        <v>150</v>
      </c>
      <c r="D1093" s="225">
        <v>2160607</v>
      </c>
      <c r="E1093" s="244" t="s">
        <v>1071</v>
      </c>
      <c r="F1093" s="227"/>
      <c r="G1093" s="233"/>
      <c r="H1093" s="229" t="e">
        <f t="shared" si="27"/>
        <v>#DIV/0!</v>
      </c>
    </row>
    <row r="1094" ht="19.5" customHeight="1" spans="1:8">
      <c r="A1094" s="224" t="s">
        <v>1061</v>
      </c>
      <c r="B1094" s="224" t="s">
        <v>205</v>
      </c>
      <c r="C1094" s="224" t="s">
        <v>174</v>
      </c>
      <c r="D1094" s="225">
        <v>2160699</v>
      </c>
      <c r="E1094" s="244" t="s">
        <v>1072</v>
      </c>
      <c r="F1094" s="227">
        <v>31</v>
      </c>
      <c r="G1094" s="233"/>
      <c r="H1094" s="229">
        <f t="shared" si="27"/>
        <v>0</v>
      </c>
    </row>
    <row r="1095" ht="19.5" customHeight="1" spans="1:8">
      <c r="A1095" s="224" t="s">
        <v>1061</v>
      </c>
      <c r="B1095" s="224" t="s">
        <v>174</v>
      </c>
      <c r="C1095" s="224"/>
      <c r="D1095" s="225">
        <v>21699</v>
      </c>
      <c r="E1095" s="244" t="s">
        <v>1073</v>
      </c>
      <c r="F1095" s="227">
        <v>16</v>
      </c>
      <c r="G1095" s="233"/>
      <c r="H1095" s="229">
        <f t="shared" si="27"/>
        <v>0</v>
      </c>
    </row>
    <row r="1096" ht="19.5" customHeight="1" spans="1:8">
      <c r="A1096" s="224" t="s">
        <v>1061</v>
      </c>
      <c r="B1096" s="224" t="s">
        <v>158</v>
      </c>
      <c r="C1096" s="224" t="s">
        <v>163</v>
      </c>
      <c r="D1096" s="225">
        <v>2169901</v>
      </c>
      <c r="E1096" s="244" t="s">
        <v>1074</v>
      </c>
      <c r="F1096" s="227"/>
      <c r="G1096" s="233"/>
      <c r="H1096" s="229" t="e">
        <f t="shared" si="27"/>
        <v>#DIV/0!</v>
      </c>
    </row>
    <row r="1097" ht="19.5" customHeight="1" spans="1:8">
      <c r="A1097" s="224" t="s">
        <v>1061</v>
      </c>
      <c r="B1097" s="224" t="s">
        <v>174</v>
      </c>
      <c r="C1097" s="224" t="s">
        <v>174</v>
      </c>
      <c r="D1097" s="225">
        <v>2169999</v>
      </c>
      <c r="E1097" s="244" t="s">
        <v>1075</v>
      </c>
      <c r="F1097" s="227">
        <v>16</v>
      </c>
      <c r="G1097" s="233"/>
      <c r="H1097" s="229">
        <f t="shared" si="27"/>
        <v>0</v>
      </c>
    </row>
    <row r="1098" ht="19.5" customHeight="1" spans="1:8">
      <c r="A1098" s="224" t="s">
        <v>1076</v>
      </c>
      <c r="B1098" s="224"/>
      <c r="C1098" s="224"/>
      <c r="D1098" s="225">
        <v>217</v>
      </c>
      <c r="E1098" s="244" t="s">
        <v>1077</v>
      </c>
      <c r="F1098" s="227">
        <v>40</v>
      </c>
      <c r="G1098" s="233"/>
      <c r="H1098" s="229">
        <f t="shared" si="27"/>
        <v>0</v>
      </c>
    </row>
    <row r="1099" ht="19.5" customHeight="1" spans="1:8">
      <c r="A1099" s="224" t="s">
        <v>1076</v>
      </c>
      <c r="B1099" s="224" t="s">
        <v>163</v>
      </c>
      <c r="C1099" s="224"/>
      <c r="D1099" s="225">
        <v>21701</v>
      </c>
      <c r="E1099" s="244" t="s">
        <v>1078</v>
      </c>
      <c r="F1099" s="227"/>
      <c r="G1099" s="233"/>
      <c r="H1099" s="229" t="e">
        <f t="shared" si="27"/>
        <v>#DIV/0!</v>
      </c>
    </row>
    <row r="1100" ht="19.5" customHeight="1" spans="1:8">
      <c r="A1100" s="224" t="s">
        <v>1076</v>
      </c>
      <c r="B1100" s="224" t="s">
        <v>163</v>
      </c>
      <c r="C1100" s="224" t="s">
        <v>163</v>
      </c>
      <c r="D1100" s="225">
        <v>2170101</v>
      </c>
      <c r="E1100" s="244" t="s">
        <v>139</v>
      </c>
      <c r="F1100" s="227"/>
      <c r="G1100" s="233"/>
      <c r="H1100" s="229" t="e">
        <f t="shared" si="27"/>
        <v>#DIV/0!</v>
      </c>
    </row>
    <row r="1101" ht="19.5" customHeight="1" spans="1:8">
      <c r="A1101" s="224" t="s">
        <v>1076</v>
      </c>
      <c r="B1101" s="224" t="s">
        <v>163</v>
      </c>
      <c r="C1101" s="224" t="s">
        <v>164</v>
      </c>
      <c r="D1101" s="225">
        <v>2170102</v>
      </c>
      <c r="E1101" s="244" t="s">
        <v>165</v>
      </c>
      <c r="F1101" s="227"/>
      <c r="G1101" s="233"/>
      <c r="H1101" s="229" t="e">
        <f t="shared" si="27"/>
        <v>#DIV/0!</v>
      </c>
    </row>
    <row r="1102" ht="19.5" customHeight="1" spans="1:8">
      <c r="A1102" s="224" t="s">
        <v>1076</v>
      </c>
      <c r="B1102" s="224" t="s">
        <v>163</v>
      </c>
      <c r="C1102" s="224" t="s">
        <v>166</v>
      </c>
      <c r="D1102" s="225">
        <v>2170103</v>
      </c>
      <c r="E1102" s="244" t="s">
        <v>143</v>
      </c>
      <c r="F1102" s="227"/>
      <c r="G1102" s="233"/>
      <c r="H1102" s="229" t="e">
        <f t="shared" si="27"/>
        <v>#DIV/0!</v>
      </c>
    </row>
    <row r="1103" ht="19.5" customHeight="1" spans="1:8">
      <c r="A1103" s="224" t="s">
        <v>1076</v>
      </c>
      <c r="B1103" s="224" t="s">
        <v>163</v>
      </c>
      <c r="C1103" s="224" t="s">
        <v>168</v>
      </c>
      <c r="D1103" s="225">
        <v>2170104</v>
      </c>
      <c r="E1103" s="244" t="s">
        <v>1079</v>
      </c>
      <c r="F1103" s="227"/>
      <c r="G1103" s="233"/>
      <c r="H1103" s="229" t="e">
        <f t="shared" si="27"/>
        <v>#DIV/0!</v>
      </c>
    </row>
    <row r="1104" ht="19.5" customHeight="1" spans="1:8">
      <c r="A1104" s="224" t="s">
        <v>1076</v>
      </c>
      <c r="B1104" s="224" t="s">
        <v>163</v>
      </c>
      <c r="C1104" s="224" t="s">
        <v>185</v>
      </c>
      <c r="D1104" s="225">
        <v>2170150</v>
      </c>
      <c r="E1104" s="244" t="s">
        <v>157</v>
      </c>
      <c r="F1104" s="227"/>
      <c r="G1104" s="233"/>
      <c r="H1104" s="229" t="e">
        <f t="shared" si="27"/>
        <v>#DIV/0!</v>
      </c>
    </row>
    <row r="1105" ht="19.5" customHeight="1" spans="1:8">
      <c r="A1105" s="224" t="s">
        <v>1076</v>
      </c>
      <c r="B1105" s="224" t="s">
        <v>163</v>
      </c>
      <c r="C1105" s="224" t="s">
        <v>174</v>
      </c>
      <c r="D1105" s="225">
        <v>2170199</v>
      </c>
      <c r="E1105" s="244" t="s">
        <v>1080</v>
      </c>
      <c r="F1105" s="227"/>
      <c r="G1105" s="228"/>
      <c r="H1105" s="229" t="e">
        <f t="shared" si="27"/>
        <v>#DIV/0!</v>
      </c>
    </row>
    <row r="1106" ht="19.5" customHeight="1" spans="1:8">
      <c r="A1106" s="224" t="s">
        <v>1076</v>
      </c>
      <c r="B1106" s="224" t="s">
        <v>161</v>
      </c>
      <c r="C1106" s="224"/>
      <c r="D1106" s="225">
        <v>21702</v>
      </c>
      <c r="E1106" s="244" t="s">
        <v>1081</v>
      </c>
      <c r="F1106" s="227"/>
      <c r="G1106" s="233"/>
      <c r="H1106" s="229" t="e">
        <f t="shared" si="27"/>
        <v>#DIV/0!</v>
      </c>
    </row>
    <row r="1107" ht="19.5" customHeight="1" spans="1:8">
      <c r="A1107" s="224" t="s">
        <v>1076</v>
      </c>
      <c r="B1107" s="224" t="s">
        <v>161</v>
      </c>
      <c r="C1107" s="224" t="s">
        <v>163</v>
      </c>
      <c r="D1107" s="225">
        <v>2170201</v>
      </c>
      <c r="E1107" s="244" t="s">
        <v>1082</v>
      </c>
      <c r="F1107" s="227"/>
      <c r="G1107" s="233"/>
      <c r="H1107" s="229" t="e">
        <f t="shared" si="27"/>
        <v>#DIV/0!</v>
      </c>
    </row>
    <row r="1108" ht="19.5" customHeight="1" spans="1:8">
      <c r="A1108" s="224" t="s">
        <v>1076</v>
      </c>
      <c r="B1108" s="224" t="s">
        <v>161</v>
      </c>
      <c r="C1108" s="224" t="s">
        <v>164</v>
      </c>
      <c r="D1108" s="225">
        <v>2170202</v>
      </c>
      <c r="E1108" s="244" t="s">
        <v>1083</v>
      </c>
      <c r="F1108" s="227"/>
      <c r="G1108" s="233"/>
      <c r="H1108" s="229" t="e">
        <f t="shared" si="27"/>
        <v>#DIV/0!</v>
      </c>
    </row>
    <row r="1109" ht="19.5" customHeight="1" spans="1:8">
      <c r="A1109" s="224" t="s">
        <v>1076</v>
      </c>
      <c r="B1109" s="224" t="s">
        <v>161</v>
      </c>
      <c r="C1109" s="224" t="s">
        <v>166</v>
      </c>
      <c r="D1109" s="225">
        <v>2170203</v>
      </c>
      <c r="E1109" s="244" t="s">
        <v>1084</v>
      </c>
      <c r="F1109" s="227"/>
      <c r="G1109" s="233"/>
      <c r="H1109" s="229" t="e">
        <f t="shared" si="27"/>
        <v>#DIV/0!</v>
      </c>
    </row>
    <row r="1110" ht="19.5" customHeight="1" spans="1:8">
      <c r="A1110" s="224" t="s">
        <v>1076</v>
      </c>
      <c r="B1110" s="224" t="s">
        <v>161</v>
      </c>
      <c r="C1110" s="224" t="s">
        <v>168</v>
      </c>
      <c r="D1110" s="225">
        <v>2170204</v>
      </c>
      <c r="E1110" s="244" t="s">
        <v>1085</v>
      </c>
      <c r="F1110" s="227"/>
      <c r="G1110" s="233"/>
      <c r="H1110" s="229" t="e">
        <f t="shared" si="27"/>
        <v>#DIV/0!</v>
      </c>
    </row>
    <row r="1111" ht="19.5" customHeight="1" spans="1:8">
      <c r="A1111" s="224" t="s">
        <v>1076</v>
      </c>
      <c r="B1111" s="224" t="s">
        <v>161</v>
      </c>
      <c r="C1111" s="224" t="s">
        <v>170</v>
      </c>
      <c r="D1111" s="225">
        <v>2170205</v>
      </c>
      <c r="E1111" s="244" t="s">
        <v>1086</v>
      </c>
      <c r="F1111" s="227"/>
      <c r="G1111" s="233"/>
      <c r="H1111" s="229" t="e">
        <f t="shared" si="27"/>
        <v>#DIV/0!</v>
      </c>
    </row>
    <row r="1112" ht="19.5" customHeight="1" spans="1:8">
      <c r="A1112" s="224" t="s">
        <v>1076</v>
      </c>
      <c r="B1112" s="224" t="s">
        <v>161</v>
      </c>
      <c r="C1112" s="224" t="s">
        <v>172</v>
      </c>
      <c r="D1112" s="225">
        <v>2170206</v>
      </c>
      <c r="E1112" s="244" t="s">
        <v>1087</v>
      </c>
      <c r="F1112" s="227"/>
      <c r="G1112" s="233"/>
      <c r="H1112" s="229" t="e">
        <f t="shared" si="27"/>
        <v>#DIV/0!</v>
      </c>
    </row>
    <row r="1113" ht="19.5" customHeight="1" spans="1:8">
      <c r="A1113" s="224" t="s">
        <v>1076</v>
      </c>
      <c r="B1113" s="224" t="s">
        <v>161</v>
      </c>
      <c r="C1113" s="224" t="s">
        <v>192</v>
      </c>
      <c r="D1113" s="225">
        <v>2170207</v>
      </c>
      <c r="E1113" s="244" t="s">
        <v>1088</v>
      </c>
      <c r="F1113" s="227"/>
      <c r="G1113" s="233"/>
      <c r="H1113" s="229" t="e">
        <f t="shared" si="27"/>
        <v>#DIV/0!</v>
      </c>
    </row>
    <row r="1114" ht="19.5" customHeight="1" spans="1:8">
      <c r="A1114" s="224" t="s">
        <v>1076</v>
      </c>
      <c r="B1114" s="224" t="s">
        <v>161</v>
      </c>
      <c r="C1114" s="224" t="s">
        <v>194</v>
      </c>
      <c r="D1114" s="225">
        <v>2170208</v>
      </c>
      <c r="E1114" s="244" t="s">
        <v>1089</v>
      </c>
      <c r="F1114" s="227"/>
      <c r="G1114" s="228"/>
      <c r="H1114" s="229" t="e">
        <f t="shared" si="27"/>
        <v>#DIV/0!</v>
      </c>
    </row>
    <row r="1115" ht="19.5" customHeight="1" spans="1:8">
      <c r="A1115" s="224" t="s">
        <v>1076</v>
      </c>
      <c r="B1115" s="224" t="s">
        <v>161</v>
      </c>
      <c r="C1115" s="224" t="s">
        <v>174</v>
      </c>
      <c r="D1115" s="225">
        <v>2170299</v>
      </c>
      <c r="E1115" s="244" t="s">
        <v>1090</v>
      </c>
      <c r="F1115" s="227"/>
      <c r="G1115" s="233"/>
      <c r="H1115" s="229" t="e">
        <f t="shared" si="27"/>
        <v>#DIV/0!</v>
      </c>
    </row>
    <row r="1116" ht="19.5" customHeight="1" spans="1:8">
      <c r="A1116" s="224" t="s">
        <v>1076</v>
      </c>
      <c r="B1116" s="224" t="s">
        <v>176</v>
      </c>
      <c r="C1116" s="224"/>
      <c r="D1116" s="225">
        <v>21703</v>
      </c>
      <c r="E1116" s="244" t="s">
        <v>1091</v>
      </c>
      <c r="F1116" s="227">
        <v>40</v>
      </c>
      <c r="G1116" s="233"/>
      <c r="H1116" s="229">
        <f t="shared" si="27"/>
        <v>0</v>
      </c>
    </row>
    <row r="1117" ht="19.5" customHeight="1" spans="1:8">
      <c r="A1117" s="224" t="s">
        <v>1076</v>
      </c>
      <c r="B1117" s="224" t="s">
        <v>176</v>
      </c>
      <c r="C1117" s="224" t="s">
        <v>163</v>
      </c>
      <c r="D1117" s="225">
        <v>2170301</v>
      </c>
      <c r="E1117" s="244" t="s">
        <v>1092</v>
      </c>
      <c r="F1117" s="227"/>
      <c r="G1117" s="233"/>
      <c r="H1117" s="229" t="e">
        <f t="shared" si="27"/>
        <v>#DIV/0!</v>
      </c>
    </row>
    <row r="1118" ht="19.5" customHeight="1" spans="1:8">
      <c r="A1118" s="224" t="s">
        <v>1076</v>
      </c>
      <c r="B1118" s="224" t="s">
        <v>176</v>
      </c>
      <c r="C1118" s="224" t="s">
        <v>164</v>
      </c>
      <c r="D1118" s="225">
        <v>2170302</v>
      </c>
      <c r="E1118" s="244" t="s">
        <v>1093</v>
      </c>
      <c r="F1118" s="227"/>
      <c r="G1118" s="233"/>
      <c r="H1118" s="229" t="e">
        <f t="shared" si="27"/>
        <v>#DIV/0!</v>
      </c>
    </row>
    <row r="1119" ht="19.5" customHeight="1" spans="1:8">
      <c r="A1119" s="224" t="s">
        <v>1076</v>
      </c>
      <c r="B1119" s="224" t="s">
        <v>176</v>
      </c>
      <c r="C1119" s="224" t="s">
        <v>166</v>
      </c>
      <c r="D1119" s="225">
        <v>2170303</v>
      </c>
      <c r="E1119" s="244" t="s">
        <v>1094</v>
      </c>
      <c r="F1119" s="227"/>
      <c r="G1119" s="233"/>
      <c r="H1119" s="229" t="e">
        <f t="shared" si="27"/>
        <v>#DIV/0!</v>
      </c>
    </row>
    <row r="1120" ht="19.5" customHeight="1" spans="1:8">
      <c r="A1120" s="224" t="s">
        <v>1076</v>
      </c>
      <c r="B1120" s="224" t="s">
        <v>176</v>
      </c>
      <c r="C1120" s="224" t="s">
        <v>168</v>
      </c>
      <c r="D1120" s="225">
        <v>2170304</v>
      </c>
      <c r="E1120" s="244" t="s">
        <v>1095</v>
      </c>
      <c r="F1120" s="227"/>
      <c r="G1120" s="233"/>
      <c r="H1120" s="229" t="e">
        <f t="shared" si="27"/>
        <v>#DIV/0!</v>
      </c>
    </row>
    <row r="1121" ht="19.5" customHeight="1" spans="1:8">
      <c r="A1121" s="224" t="s">
        <v>1076</v>
      </c>
      <c r="B1121" s="224" t="s">
        <v>176</v>
      </c>
      <c r="C1121" s="224" t="s">
        <v>174</v>
      </c>
      <c r="D1121" s="225">
        <v>2170399</v>
      </c>
      <c r="E1121" s="244" t="s">
        <v>1096</v>
      </c>
      <c r="F1121" s="227">
        <v>40</v>
      </c>
      <c r="G1121" s="233"/>
      <c r="H1121" s="229">
        <f t="shared" si="27"/>
        <v>0</v>
      </c>
    </row>
    <row r="1122" ht="19.5" customHeight="1" spans="1:8">
      <c r="A1122" s="224" t="s">
        <v>1076</v>
      </c>
      <c r="B1122" s="224" t="s">
        <v>187</v>
      </c>
      <c r="C1122" s="224"/>
      <c r="D1122" s="225">
        <v>21704</v>
      </c>
      <c r="E1122" s="244" t="s">
        <v>1097</v>
      </c>
      <c r="F1122" s="227"/>
      <c r="G1122" s="233"/>
      <c r="H1122" s="229" t="e">
        <f t="shared" ref="H1122:H1185" si="28">G1122/F1122</f>
        <v>#DIV/0!</v>
      </c>
    </row>
    <row r="1123" ht="19.5" customHeight="1" spans="1:8">
      <c r="A1123" s="224" t="s">
        <v>1076</v>
      </c>
      <c r="B1123" s="224" t="s">
        <v>187</v>
      </c>
      <c r="C1123" s="224" t="s">
        <v>163</v>
      </c>
      <c r="D1123" s="225">
        <v>2170401</v>
      </c>
      <c r="E1123" s="244" t="s">
        <v>1098</v>
      </c>
      <c r="F1123" s="227"/>
      <c r="G1123" s="233"/>
      <c r="H1123" s="229" t="e">
        <f t="shared" si="28"/>
        <v>#DIV/0!</v>
      </c>
    </row>
    <row r="1124" ht="19.5" customHeight="1" spans="1:8">
      <c r="A1124" s="224" t="s">
        <v>1076</v>
      </c>
      <c r="B1124" s="224" t="s">
        <v>187</v>
      </c>
      <c r="C1124" s="224" t="s">
        <v>174</v>
      </c>
      <c r="D1124" s="225">
        <v>2170499</v>
      </c>
      <c r="E1124" s="244" t="s">
        <v>1099</v>
      </c>
      <c r="F1124" s="227"/>
      <c r="G1124" s="233"/>
      <c r="H1124" s="229" t="e">
        <f t="shared" si="28"/>
        <v>#DIV/0!</v>
      </c>
    </row>
    <row r="1125" ht="19.5" customHeight="1" spans="1:8">
      <c r="A1125" s="224" t="s">
        <v>1076</v>
      </c>
      <c r="B1125" s="224" t="s">
        <v>174</v>
      </c>
      <c r="C1125" s="224"/>
      <c r="D1125" s="225">
        <v>21799</v>
      </c>
      <c r="E1125" s="244" t="s">
        <v>1100</v>
      </c>
      <c r="F1125" s="227"/>
      <c r="G1125" s="233"/>
      <c r="H1125" s="229" t="e">
        <f t="shared" si="28"/>
        <v>#DIV/0!</v>
      </c>
    </row>
    <row r="1126" ht="19.5" customHeight="1" spans="1:8">
      <c r="A1126" s="224" t="s">
        <v>1076</v>
      </c>
      <c r="B1126" s="224" t="s">
        <v>174</v>
      </c>
      <c r="C1126" s="224" t="s">
        <v>174</v>
      </c>
      <c r="D1126" s="225">
        <v>2179999</v>
      </c>
      <c r="E1126" s="244" t="s">
        <v>1101</v>
      </c>
      <c r="F1126" s="227"/>
      <c r="G1126" s="233"/>
      <c r="H1126" s="229" t="e">
        <f t="shared" si="28"/>
        <v>#DIV/0!</v>
      </c>
    </row>
    <row r="1127" ht="19.5" customHeight="1" spans="1:8">
      <c r="A1127" s="224" t="s">
        <v>1102</v>
      </c>
      <c r="B1127" s="224"/>
      <c r="C1127" s="224"/>
      <c r="D1127" s="225">
        <v>219</v>
      </c>
      <c r="E1127" s="244" t="s">
        <v>1103</v>
      </c>
      <c r="F1127" s="227"/>
      <c r="G1127" s="233"/>
      <c r="H1127" s="229" t="e">
        <f t="shared" si="28"/>
        <v>#DIV/0!</v>
      </c>
    </row>
    <row r="1128" ht="19.5" customHeight="1" spans="1:8">
      <c r="A1128" s="224" t="s">
        <v>1102</v>
      </c>
      <c r="B1128" s="224" t="s">
        <v>163</v>
      </c>
      <c r="C1128" s="224"/>
      <c r="D1128" s="225">
        <v>21901</v>
      </c>
      <c r="E1128" s="244" t="s">
        <v>1104</v>
      </c>
      <c r="F1128" s="227"/>
      <c r="G1128" s="233"/>
      <c r="H1128" s="229" t="e">
        <f t="shared" si="28"/>
        <v>#DIV/0!</v>
      </c>
    </row>
    <row r="1129" ht="19.5" customHeight="1" spans="1:8">
      <c r="A1129" s="224" t="s">
        <v>1102</v>
      </c>
      <c r="B1129" s="224" t="s">
        <v>164</v>
      </c>
      <c r="C1129" s="224"/>
      <c r="D1129" s="225">
        <v>21902</v>
      </c>
      <c r="E1129" s="244" t="s">
        <v>1105</v>
      </c>
      <c r="F1129" s="227"/>
      <c r="G1129" s="233"/>
      <c r="H1129" s="229" t="e">
        <f t="shared" si="28"/>
        <v>#DIV/0!</v>
      </c>
    </row>
    <row r="1130" ht="19.5" customHeight="1" spans="1:8">
      <c r="A1130" s="224" t="s">
        <v>1102</v>
      </c>
      <c r="B1130" s="224" t="s">
        <v>166</v>
      </c>
      <c r="C1130" s="224"/>
      <c r="D1130" s="225">
        <v>21903</v>
      </c>
      <c r="E1130" s="245" t="s">
        <v>1106</v>
      </c>
      <c r="F1130" s="227"/>
      <c r="G1130" s="228"/>
      <c r="H1130" s="229" t="e">
        <f t="shared" si="28"/>
        <v>#DIV/0!</v>
      </c>
    </row>
    <row r="1131" ht="19.5" customHeight="1" spans="1:8">
      <c r="A1131" s="224" t="s">
        <v>1102</v>
      </c>
      <c r="B1131" s="224" t="s">
        <v>168</v>
      </c>
      <c r="C1131" s="224"/>
      <c r="D1131" s="225">
        <v>21904</v>
      </c>
      <c r="E1131" s="244" t="s">
        <v>1107</v>
      </c>
      <c r="F1131" s="227"/>
      <c r="G1131" s="228"/>
      <c r="H1131" s="229" t="e">
        <f t="shared" si="28"/>
        <v>#DIV/0!</v>
      </c>
    </row>
    <row r="1132" ht="19.5" customHeight="1" spans="1:8">
      <c r="A1132" s="224" t="s">
        <v>1102</v>
      </c>
      <c r="B1132" s="224" t="s">
        <v>170</v>
      </c>
      <c r="C1132" s="224"/>
      <c r="D1132" s="225">
        <v>21905</v>
      </c>
      <c r="E1132" s="244" t="s">
        <v>1108</v>
      </c>
      <c r="F1132" s="227"/>
      <c r="G1132" s="233"/>
      <c r="H1132" s="229" t="e">
        <f t="shared" si="28"/>
        <v>#DIV/0!</v>
      </c>
    </row>
    <row r="1133" ht="19.5" customHeight="1" spans="1:8">
      <c r="A1133" s="224" t="s">
        <v>1102</v>
      </c>
      <c r="B1133" s="224" t="s">
        <v>172</v>
      </c>
      <c r="C1133" s="224"/>
      <c r="D1133" s="225">
        <v>21906</v>
      </c>
      <c r="E1133" s="244" t="s">
        <v>857</v>
      </c>
      <c r="F1133" s="227"/>
      <c r="G1133" s="233"/>
      <c r="H1133" s="229" t="e">
        <f t="shared" si="28"/>
        <v>#DIV/0!</v>
      </c>
    </row>
    <row r="1134" ht="19.5" customHeight="1" spans="1:8">
      <c r="A1134" s="224" t="s">
        <v>1102</v>
      </c>
      <c r="B1134" s="224" t="s">
        <v>192</v>
      </c>
      <c r="C1134" s="224"/>
      <c r="D1134" s="225">
        <v>21907</v>
      </c>
      <c r="E1134" s="244" t="s">
        <v>1109</v>
      </c>
      <c r="F1134" s="227"/>
      <c r="G1134" s="233"/>
      <c r="H1134" s="229" t="e">
        <f t="shared" si="28"/>
        <v>#DIV/0!</v>
      </c>
    </row>
    <row r="1135" ht="19.5" customHeight="1" spans="1:8">
      <c r="A1135" s="224" t="s">
        <v>1102</v>
      </c>
      <c r="B1135" s="224" t="s">
        <v>194</v>
      </c>
      <c r="C1135" s="224"/>
      <c r="D1135" s="225">
        <v>21908</v>
      </c>
      <c r="E1135" s="244" t="s">
        <v>1110</v>
      </c>
      <c r="F1135" s="227"/>
      <c r="G1135" s="233"/>
      <c r="H1135" s="229" t="e">
        <f t="shared" si="28"/>
        <v>#DIV/0!</v>
      </c>
    </row>
    <row r="1136" ht="19.5" customHeight="1" spans="1:8">
      <c r="A1136" s="224" t="s">
        <v>1102</v>
      </c>
      <c r="B1136" s="224" t="s">
        <v>174</v>
      </c>
      <c r="C1136" s="224"/>
      <c r="D1136" s="225">
        <v>21999</v>
      </c>
      <c r="E1136" s="244" t="s">
        <v>1111</v>
      </c>
      <c r="F1136" s="227"/>
      <c r="G1136" s="233"/>
      <c r="H1136" s="229" t="e">
        <f t="shared" si="28"/>
        <v>#DIV/0!</v>
      </c>
    </row>
    <row r="1137" ht="19.5" customHeight="1" spans="1:8">
      <c r="A1137" s="224" t="s">
        <v>1112</v>
      </c>
      <c r="B1137" s="224"/>
      <c r="C1137" s="224"/>
      <c r="D1137" s="225">
        <v>220</v>
      </c>
      <c r="E1137" s="244" t="s">
        <v>1113</v>
      </c>
      <c r="F1137" s="227">
        <v>2211</v>
      </c>
      <c r="G1137" s="242">
        <v>1148.563124</v>
      </c>
      <c r="H1137" s="229">
        <f t="shared" si="28"/>
        <v>0.51947676345545</v>
      </c>
    </row>
    <row r="1138" ht="19.5" customHeight="1" spans="1:8">
      <c r="A1138" s="224" t="s">
        <v>1112</v>
      </c>
      <c r="B1138" s="224" t="s">
        <v>163</v>
      </c>
      <c r="C1138" s="224"/>
      <c r="D1138" s="225">
        <v>22001</v>
      </c>
      <c r="E1138" s="244" t="s">
        <v>1114</v>
      </c>
      <c r="F1138" s="227">
        <v>2146</v>
      </c>
      <c r="G1138" s="235">
        <v>1148.563124</v>
      </c>
      <c r="H1138" s="229">
        <f t="shared" si="28"/>
        <v>0.535211148182665</v>
      </c>
    </row>
    <row r="1139" ht="19.5" customHeight="1" spans="1:8">
      <c r="A1139" s="224" t="s">
        <v>1112</v>
      </c>
      <c r="B1139" s="224" t="s">
        <v>163</v>
      </c>
      <c r="C1139" s="224" t="s">
        <v>163</v>
      </c>
      <c r="D1139" s="225">
        <v>2200101</v>
      </c>
      <c r="E1139" s="244" t="s">
        <v>305</v>
      </c>
      <c r="F1139" s="227">
        <v>961</v>
      </c>
      <c r="G1139" s="235">
        <v>1148.563124</v>
      </c>
      <c r="H1139" s="229">
        <f t="shared" si="28"/>
        <v>1.19517494693028</v>
      </c>
    </row>
    <row r="1140" ht="19.5" customHeight="1" spans="1:8">
      <c r="A1140" s="224" t="s">
        <v>1112</v>
      </c>
      <c r="B1140" s="224" t="s">
        <v>163</v>
      </c>
      <c r="C1140" s="224" t="s">
        <v>164</v>
      </c>
      <c r="D1140" s="225">
        <v>2200102</v>
      </c>
      <c r="E1140" s="244" t="s">
        <v>306</v>
      </c>
      <c r="F1140" s="227">
        <v>105</v>
      </c>
      <c r="G1140" s="235"/>
      <c r="H1140" s="229">
        <f t="shared" si="28"/>
        <v>0</v>
      </c>
    </row>
    <row r="1141" ht="19.5" customHeight="1" spans="1:8">
      <c r="A1141" s="224" t="s">
        <v>1112</v>
      </c>
      <c r="B1141" s="224" t="s">
        <v>163</v>
      </c>
      <c r="C1141" s="224" t="s">
        <v>166</v>
      </c>
      <c r="D1141" s="225">
        <v>2200103</v>
      </c>
      <c r="E1141" s="244" t="s">
        <v>307</v>
      </c>
      <c r="F1141" s="227"/>
      <c r="G1141" s="233"/>
      <c r="H1141" s="229" t="e">
        <f t="shared" si="28"/>
        <v>#DIV/0!</v>
      </c>
    </row>
    <row r="1142" ht="19.5" customHeight="1" spans="1:8">
      <c r="A1142" s="224" t="s">
        <v>1112</v>
      </c>
      <c r="B1142" s="224" t="s">
        <v>163</v>
      </c>
      <c r="C1142" s="224" t="s">
        <v>168</v>
      </c>
      <c r="D1142" s="225">
        <v>2200104</v>
      </c>
      <c r="E1142" s="244" t="s">
        <v>1115</v>
      </c>
      <c r="F1142" s="227"/>
      <c r="G1142" s="233"/>
      <c r="H1142" s="229" t="e">
        <f t="shared" si="28"/>
        <v>#DIV/0!</v>
      </c>
    </row>
    <row r="1143" ht="19.5" customHeight="1" spans="1:8">
      <c r="A1143" s="224" t="s">
        <v>1112</v>
      </c>
      <c r="B1143" s="224" t="s">
        <v>163</v>
      </c>
      <c r="C1143" s="224" t="s">
        <v>205</v>
      </c>
      <c r="D1143" s="225">
        <v>2200106</v>
      </c>
      <c r="E1143" s="244" t="s">
        <v>1116</v>
      </c>
      <c r="F1143" s="227">
        <v>126</v>
      </c>
      <c r="G1143" s="233"/>
      <c r="H1143" s="229">
        <f t="shared" si="28"/>
        <v>0</v>
      </c>
    </row>
    <row r="1144" ht="19.5" customHeight="1" spans="1:8">
      <c r="A1144" s="224" t="s">
        <v>1112</v>
      </c>
      <c r="B1144" s="224" t="s">
        <v>163</v>
      </c>
      <c r="C1144" s="224" t="s">
        <v>213</v>
      </c>
      <c r="D1144" s="225">
        <v>2200107</v>
      </c>
      <c r="E1144" s="244" t="s">
        <v>1117</v>
      </c>
      <c r="F1144" s="227"/>
      <c r="G1144" s="228"/>
      <c r="H1144" s="229" t="e">
        <f t="shared" si="28"/>
        <v>#DIV/0!</v>
      </c>
    </row>
    <row r="1145" ht="19.5" customHeight="1" spans="1:8">
      <c r="A1145" s="224" t="s">
        <v>1112</v>
      </c>
      <c r="B1145" s="224" t="s">
        <v>163</v>
      </c>
      <c r="C1145" s="224" t="s">
        <v>181</v>
      </c>
      <c r="D1145" s="225">
        <v>2200108</v>
      </c>
      <c r="E1145" s="244" t="s">
        <v>1118</v>
      </c>
      <c r="F1145" s="227"/>
      <c r="G1145" s="233"/>
      <c r="H1145" s="229" t="e">
        <f t="shared" si="28"/>
        <v>#DIV/0!</v>
      </c>
    </row>
    <row r="1146" ht="19.5" customHeight="1" spans="1:8">
      <c r="A1146" s="224" t="s">
        <v>1112</v>
      </c>
      <c r="B1146" s="224" t="s">
        <v>163</v>
      </c>
      <c r="C1146" s="224" t="s">
        <v>225</v>
      </c>
      <c r="D1146" s="225">
        <v>2200109</v>
      </c>
      <c r="E1146" s="244" t="s">
        <v>1119</v>
      </c>
      <c r="F1146" s="227"/>
      <c r="G1146" s="233"/>
      <c r="H1146" s="229" t="e">
        <f t="shared" si="28"/>
        <v>#DIV/0!</v>
      </c>
    </row>
    <row r="1147" ht="19.5" customHeight="1" spans="1:8">
      <c r="A1147" s="224" t="s">
        <v>1112</v>
      </c>
      <c r="B1147" s="224" t="s">
        <v>163</v>
      </c>
      <c r="C1147" s="224" t="s">
        <v>420</v>
      </c>
      <c r="D1147" s="225">
        <v>2200112</v>
      </c>
      <c r="E1147" s="244" t="s">
        <v>1120</v>
      </c>
      <c r="F1147" s="227"/>
      <c r="G1147" s="233"/>
      <c r="H1147" s="229" t="e">
        <f t="shared" si="28"/>
        <v>#DIV/0!</v>
      </c>
    </row>
    <row r="1148" ht="19.5" customHeight="1" spans="1:8">
      <c r="A1148" s="224" t="s">
        <v>1112</v>
      </c>
      <c r="B1148" s="224" t="s">
        <v>163</v>
      </c>
      <c r="C1148" s="224" t="s">
        <v>553</v>
      </c>
      <c r="D1148" s="225">
        <v>2200113</v>
      </c>
      <c r="E1148" s="245" t="s">
        <v>1121</v>
      </c>
      <c r="F1148" s="227"/>
      <c r="G1148" s="228"/>
      <c r="H1148" s="229" t="e">
        <f t="shared" si="28"/>
        <v>#DIV/0!</v>
      </c>
    </row>
    <row r="1149" ht="19.5" customHeight="1" spans="1:8">
      <c r="A1149" s="224" t="s">
        <v>1112</v>
      </c>
      <c r="B1149" s="224" t="s">
        <v>163</v>
      </c>
      <c r="C1149" s="224" t="s">
        <v>555</v>
      </c>
      <c r="D1149" s="225">
        <v>2200114</v>
      </c>
      <c r="E1149" s="244" t="s">
        <v>1122</v>
      </c>
      <c r="F1149" s="227"/>
      <c r="G1149" s="228"/>
      <c r="H1149" s="229" t="e">
        <f t="shared" si="28"/>
        <v>#DIV/0!</v>
      </c>
    </row>
    <row r="1150" ht="19.5" customHeight="1" spans="1:8">
      <c r="A1150" s="224" t="s">
        <v>1112</v>
      </c>
      <c r="B1150" s="224" t="s">
        <v>163</v>
      </c>
      <c r="C1150" s="224" t="s">
        <v>926</v>
      </c>
      <c r="D1150" s="225">
        <v>2200115</v>
      </c>
      <c r="E1150" s="244" t="s">
        <v>1123</v>
      </c>
      <c r="F1150" s="227"/>
      <c r="G1150" s="233"/>
      <c r="H1150" s="229" t="e">
        <f t="shared" si="28"/>
        <v>#DIV/0!</v>
      </c>
    </row>
    <row r="1151" ht="19.5" customHeight="1" spans="1:8">
      <c r="A1151" s="224" t="s">
        <v>1112</v>
      </c>
      <c r="B1151" s="224" t="s">
        <v>163</v>
      </c>
      <c r="C1151" s="224" t="s">
        <v>928</v>
      </c>
      <c r="D1151" s="225">
        <v>2200116</v>
      </c>
      <c r="E1151" s="244" t="s">
        <v>1124</v>
      </c>
      <c r="F1151" s="227"/>
      <c r="G1151" s="233"/>
      <c r="H1151" s="229" t="e">
        <f t="shared" si="28"/>
        <v>#DIV/0!</v>
      </c>
    </row>
    <row r="1152" ht="19.5" customHeight="1" spans="1:8">
      <c r="A1152" s="224" t="s">
        <v>1112</v>
      </c>
      <c r="B1152" s="224" t="s">
        <v>163</v>
      </c>
      <c r="C1152" s="224" t="s">
        <v>394</v>
      </c>
      <c r="D1152" s="225">
        <v>2200119</v>
      </c>
      <c r="E1152" s="244" t="s">
        <v>1125</v>
      </c>
      <c r="F1152" s="227"/>
      <c r="G1152" s="233"/>
      <c r="H1152" s="229" t="e">
        <f t="shared" si="28"/>
        <v>#DIV/0!</v>
      </c>
    </row>
    <row r="1153" ht="19.5" customHeight="1" spans="1:8">
      <c r="A1153" s="224" t="s">
        <v>1112</v>
      </c>
      <c r="B1153" s="224" t="s">
        <v>163</v>
      </c>
      <c r="C1153" s="224" t="s">
        <v>897</v>
      </c>
      <c r="D1153" s="225">
        <v>2200120</v>
      </c>
      <c r="E1153" s="244" t="s">
        <v>1126</v>
      </c>
      <c r="F1153" s="227"/>
      <c r="G1153" s="233"/>
      <c r="H1153" s="229" t="e">
        <f t="shared" si="28"/>
        <v>#DIV/0!</v>
      </c>
    </row>
    <row r="1154" ht="19.5" customHeight="1" spans="1:8">
      <c r="A1154" s="224" t="s">
        <v>1112</v>
      </c>
      <c r="B1154" s="224" t="s">
        <v>163</v>
      </c>
      <c r="C1154" s="224" t="s">
        <v>898</v>
      </c>
      <c r="D1154" s="225">
        <v>2200121</v>
      </c>
      <c r="E1154" s="244" t="s">
        <v>1127</v>
      </c>
      <c r="F1154" s="227"/>
      <c r="G1154" s="233"/>
      <c r="H1154" s="229" t="e">
        <f t="shared" si="28"/>
        <v>#DIV/0!</v>
      </c>
    </row>
    <row r="1155" ht="19.5" customHeight="1" spans="1:8">
      <c r="A1155" s="224" t="s">
        <v>1112</v>
      </c>
      <c r="B1155" s="224" t="s">
        <v>163</v>
      </c>
      <c r="C1155" s="224" t="s">
        <v>869</v>
      </c>
      <c r="D1155" s="225">
        <v>2200122</v>
      </c>
      <c r="E1155" s="244" t="s">
        <v>1128</v>
      </c>
      <c r="F1155" s="227"/>
      <c r="G1155" s="233"/>
      <c r="H1155" s="229" t="e">
        <f t="shared" si="28"/>
        <v>#DIV/0!</v>
      </c>
    </row>
    <row r="1156" ht="19.5" customHeight="1" spans="1:8">
      <c r="A1156" s="224" t="s">
        <v>1112</v>
      </c>
      <c r="B1156" s="224" t="s">
        <v>163</v>
      </c>
      <c r="C1156" s="224" t="s">
        <v>900</v>
      </c>
      <c r="D1156" s="225">
        <v>2200123</v>
      </c>
      <c r="E1156" s="244" t="s">
        <v>1129</v>
      </c>
      <c r="F1156" s="227"/>
      <c r="G1156" s="233"/>
      <c r="H1156" s="229" t="e">
        <f t="shared" ref="H1156:H1165" si="29">G1156/F1156</f>
        <v>#DIV/0!</v>
      </c>
    </row>
    <row r="1157" ht="19.5" customHeight="1" spans="1:8">
      <c r="A1157" s="224" t="s">
        <v>1112</v>
      </c>
      <c r="B1157" s="224" t="s">
        <v>163</v>
      </c>
      <c r="C1157" s="224" t="s">
        <v>871</v>
      </c>
      <c r="D1157" s="225">
        <v>2200124</v>
      </c>
      <c r="E1157" s="244" t="s">
        <v>1130</v>
      </c>
      <c r="F1157" s="227"/>
      <c r="G1157" s="233"/>
      <c r="H1157" s="229" t="e">
        <f t="shared" si="29"/>
        <v>#DIV/0!</v>
      </c>
    </row>
    <row r="1158" ht="19.5" customHeight="1" spans="1:8">
      <c r="A1158" s="224" t="s">
        <v>1112</v>
      </c>
      <c r="B1158" s="224" t="s">
        <v>163</v>
      </c>
      <c r="C1158" s="224" t="s">
        <v>1131</v>
      </c>
      <c r="D1158" s="225">
        <v>2200125</v>
      </c>
      <c r="E1158" s="244" t="s">
        <v>1132</v>
      </c>
      <c r="F1158" s="227"/>
      <c r="G1158" s="233"/>
      <c r="H1158" s="229" t="e">
        <f t="shared" si="29"/>
        <v>#DIV/0!</v>
      </c>
    </row>
    <row r="1159" ht="19.5" customHeight="1" spans="1:8">
      <c r="A1159" s="224" t="s">
        <v>1112</v>
      </c>
      <c r="B1159" s="224" t="s">
        <v>163</v>
      </c>
      <c r="C1159" s="224" t="s">
        <v>902</v>
      </c>
      <c r="D1159" s="225">
        <v>2200126</v>
      </c>
      <c r="E1159" s="244" t="s">
        <v>1133</v>
      </c>
      <c r="F1159" s="227"/>
      <c r="G1159" s="233"/>
      <c r="H1159" s="229" t="e">
        <f t="shared" si="29"/>
        <v>#DIV/0!</v>
      </c>
    </row>
    <row r="1160" ht="19.5" customHeight="1" spans="1:8">
      <c r="A1160" s="224" t="s">
        <v>1112</v>
      </c>
      <c r="B1160" s="224" t="s">
        <v>163</v>
      </c>
      <c r="C1160" s="224" t="s">
        <v>904</v>
      </c>
      <c r="D1160" s="225">
        <v>2200127</v>
      </c>
      <c r="E1160" s="244" t="s">
        <v>1134</v>
      </c>
      <c r="F1160" s="227"/>
      <c r="G1160" s="233"/>
      <c r="H1160" s="229" t="e">
        <f t="shared" si="29"/>
        <v>#DIV/0!</v>
      </c>
    </row>
    <row r="1161" ht="19.5" customHeight="1" spans="1:8">
      <c r="A1161" s="224" t="s">
        <v>1112</v>
      </c>
      <c r="B1161" s="224" t="s">
        <v>163</v>
      </c>
      <c r="C1161" s="224" t="s">
        <v>1135</v>
      </c>
      <c r="D1161" s="225">
        <v>2200128</v>
      </c>
      <c r="E1161" s="244" t="s">
        <v>1136</v>
      </c>
      <c r="F1161" s="227"/>
      <c r="G1161" s="233"/>
      <c r="H1161" s="229" t="e">
        <f t="shared" si="29"/>
        <v>#DIV/0!</v>
      </c>
    </row>
    <row r="1162" ht="19.5" customHeight="1" spans="1:8">
      <c r="A1162" s="224" t="s">
        <v>1112</v>
      </c>
      <c r="B1162" s="224" t="s">
        <v>163</v>
      </c>
      <c r="C1162" s="224" t="s">
        <v>1137</v>
      </c>
      <c r="D1162" s="225">
        <v>2200129</v>
      </c>
      <c r="E1162" s="244" t="s">
        <v>1138</v>
      </c>
      <c r="F1162" s="227"/>
      <c r="G1162" s="233"/>
      <c r="H1162" s="229" t="e">
        <f t="shared" si="29"/>
        <v>#DIV/0!</v>
      </c>
    </row>
    <row r="1163" ht="19.5" customHeight="1" spans="1:8">
      <c r="A1163" s="224" t="s">
        <v>1112</v>
      </c>
      <c r="B1163" s="224" t="s">
        <v>163</v>
      </c>
      <c r="C1163" s="224" t="s">
        <v>156</v>
      </c>
      <c r="D1163" s="225">
        <v>2200150</v>
      </c>
      <c r="E1163" s="244" t="s">
        <v>322</v>
      </c>
      <c r="F1163" s="227"/>
      <c r="G1163" s="233"/>
      <c r="H1163" s="229" t="e">
        <f t="shared" si="29"/>
        <v>#DIV/0!</v>
      </c>
    </row>
    <row r="1164" ht="19.5" customHeight="1" spans="1:8">
      <c r="A1164" s="224" t="s">
        <v>1112</v>
      </c>
      <c r="B1164" s="224" t="s">
        <v>163</v>
      </c>
      <c r="C1164" s="224" t="s">
        <v>174</v>
      </c>
      <c r="D1164" s="225">
        <v>2200199</v>
      </c>
      <c r="E1164" s="244" t="s">
        <v>1139</v>
      </c>
      <c r="F1164" s="227">
        <v>954</v>
      </c>
      <c r="G1164" s="233"/>
      <c r="H1164" s="229">
        <f t="shared" si="29"/>
        <v>0</v>
      </c>
    </row>
    <row r="1165" ht="19.5" customHeight="1" spans="1:8">
      <c r="A1165" s="224" t="s">
        <v>1112</v>
      </c>
      <c r="B1165" s="224" t="s">
        <v>197</v>
      </c>
      <c r="C1165" s="224"/>
      <c r="D1165" s="225">
        <v>22005</v>
      </c>
      <c r="E1165" s="244" t="s">
        <v>1140</v>
      </c>
      <c r="F1165" s="227">
        <v>65</v>
      </c>
      <c r="G1165" s="235"/>
      <c r="H1165" s="229">
        <f t="shared" si="29"/>
        <v>0</v>
      </c>
    </row>
    <row r="1166" ht="19.5" customHeight="1" spans="1:8">
      <c r="A1166" s="224" t="s">
        <v>1112</v>
      </c>
      <c r="B1166" s="224" t="s">
        <v>197</v>
      </c>
      <c r="C1166" s="224" t="s">
        <v>163</v>
      </c>
      <c r="D1166" s="225">
        <v>2200501</v>
      </c>
      <c r="E1166" s="244" t="s">
        <v>139</v>
      </c>
      <c r="F1166" s="227"/>
      <c r="G1166" s="233"/>
      <c r="H1166" s="229" t="e">
        <f t="shared" ref="H1166:H1190" si="30">G1166/F1166</f>
        <v>#DIV/0!</v>
      </c>
    </row>
    <row r="1167" ht="19.5" customHeight="1" spans="1:8">
      <c r="A1167" s="224" t="s">
        <v>1112</v>
      </c>
      <c r="B1167" s="224" t="s">
        <v>197</v>
      </c>
      <c r="C1167" s="224" t="s">
        <v>164</v>
      </c>
      <c r="D1167" s="225">
        <v>2200502</v>
      </c>
      <c r="E1167" s="244" t="s">
        <v>165</v>
      </c>
      <c r="F1167" s="227"/>
      <c r="G1167" s="233"/>
      <c r="H1167" s="229" t="e">
        <f t="shared" si="30"/>
        <v>#DIV/0!</v>
      </c>
    </row>
    <row r="1168" ht="19.5" customHeight="1" spans="1:8">
      <c r="A1168" s="224" t="s">
        <v>1112</v>
      </c>
      <c r="B1168" s="224" t="s">
        <v>197</v>
      </c>
      <c r="C1168" s="224" t="s">
        <v>166</v>
      </c>
      <c r="D1168" s="225">
        <v>2200503</v>
      </c>
      <c r="E1168" s="244" t="s">
        <v>143</v>
      </c>
      <c r="F1168" s="227"/>
      <c r="G1168" s="233"/>
      <c r="H1168" s="229" t="e">
        <f t="shared" si="30"/>
        <v>#DIV/0!</v>
      </c>
    </row>
    <row r="1169" ht="19.5" customHeight="1" spans="1:8">
      <c r="A1169" s="224" t="s">
        <v>1112</v>
      </c>
      <c r="B1169" s="224" t="s">
        <v>197</v>
      </c>
      <c r="C1169" s="224" t="s">
        <v>168</v>
      </c>
      <c r="D1169" s="225">
        <v>2200504</v>
      </c>
      <c r="E1169" s="244" t="s">
        <v>1141</v>
      </c>
      <c r="F1169" s="227">
        <v>45</v>
      </c>
      <c r="G1169" s="235"/>
      <c r="H1169" s="229">
        <f t="shared" si="30"/>
        <v>0</v>
      </c>
    </row>
    <row r="1170" ht="19.5" customHeight="1" spans="1:8">
      <c r="A1170" s="224" t="s">
        <v>1112</v>
      </c>
      <c r="B1170" s="224" t="s">
        <v>197</v>
      </c>
      <c r="C1170" s="224" t="s">
        <v>205</v>
      </c>
      <c r="D1170" s="225">
        <v>2200506</v>
      </c>
      <c r="E1170" s="244" t="s">
        <v>1142</v>
      </c>
      <c r="F1170" s="227"/>
      <c r="G1170" s="233"/>
      <c r="H1170" s="229" t="e">
        <f t="shared" si="30"/>
        <v>#DIV/0!</v>
      </c>
    </row>
    <row r="1171" ht="19.5" customHeight="1" spans="1:8">
      <c r="A1171" s="224" t="s">
        <v>1112</v>
      </c>
      <c r="B1171" s="224" t="s">
        <v>197</v>
      </c>
      <c r="C1171" s="224" t="s">
        <v>192</v>
      </c>
      <c r="D1171" s="225">
        <v>2200507</v>
      </c>
      <c r="E1171" s="244" t="s">
        <v>1143</v>
      </c>
      <c r="F1171" s="227"/>
      <c r="G1171" s="233"/>
      <c r="H1171" s="229" t="e">
        <f t="shared" si="30"/>
        <v>#DIV/0!</v>
      </c>
    </row>
    <row r="1172" ht="19.5" customHeight="1" spans="1:8">
      <c r="A1172" s="224" t="s">
        <v>1112</v>
      </c>
      <c r="B1172" s="224" t="s">
        <v>197</v>
      </c>
      <c r="C1172" s="224" t="s">
        <v>194</v>
      </c>
      <c r="D1172" s="225">
        <v>2200508</v>
      </c>
      <c r="E1172" s="244" t="s">
        <v>1144</v>
      </c>
      <c r="F1172" s="227"/>
      <c r="G1172" s="233"/>
      <c r="H1172" s="229" t="e">
        <f t="shared" si="30"/>
        <v>#DIV/0!</v>
      </c>
    </row>
    <row r="1173" ht="19.5" customHeight="1" spans="1:8">
      <c r="A1173" s="224" t="s">
        <v>1112</v>
      </c>
      <c r="B1173" s="224" t="s">
        <v>197</v>
      </c>
      <c r="C1173" s="224" t="s">
        <v>225</v>
      </c>
      <c r="D1173" s="225">
        <v>2200509</v>
      </c>
      <c r="E1173" s="244" t="s">
        <v>1145</v>
      </c>
      <c r="F1173" s="227"/>
      <c r="G1173" s="233"/>
      <c r="H1173" s="229" t="e">
        <f t="shared" si="30"/>
        <v>#DIV/0!</v>
      </c>
    </row>
    <row r="1174" ht="19.5" customHeight="1" spans="1:8">
      <c r="A1174" s="224" t="s">
        <v>1112</v>
      </c>
      <c r="B1174" s="224" t="s">
        <v>197</v>
      </c>
      <c r="C1174" s="224" t="s">
        <v>227</v>
      </c>
      <c r="D1174" s="225">
        <v>2200510</v>
      </c>
      <c r="E1174" s="244" t="s">
        <v>1146</v>
      </c>
      <c r="F1174" s="227">
        <v>13</v>
      </c>
      <c r="G1174" s="233"/>
      <c r="H1174" s="229">
        <f t="shared" si="30"/>
        <v>0</v>
      </c>
    </row>
    <row r="1175" ht="19.5" customHeight="1" spans="1:8">
      <c r="A1175" s="224" t="s">
        <v>1112</v>
      </c>
      <c r="B1175" s="224" t="s">
        <v>197</v>
      </c>
      <c r="C1175" s="224" t="s">
        <v>229</v>
      </c>
      <c r="D1175" s="225">
        <v>2200511</v>
      </c>
      <c r="E1175" s="244" t="s">
        <v>1147</v>
      </c>
      <c r="F1175" s="227"/>
      <c r="G1175" s="233"/>
      <c r="H1175" s="229" t="e">
        <f t="shared" si="30"/>
        <v>#DIV/0!</v>
      </c>
    </row>
    <row r="1176" ht="19.5" customHeight="1" spans="1:8">
      <c r="A1176" s="224" t="s">
        <v>1112</v>
      </c>
      <c r="B1176" s="224" t="s">
        <v>197</v>
      </c>
      <c r="C1176" s="224" t="s">
        <v>231</v>
      </c>
      <c r="D1176" s="225">
        <v>2200512</v>
      </c>
      <c r="E1176" s="244" t="s">
        <v>1148</v>
      </c>
      <c r="F1176" s="227"/>
      <c r="G1176" s="233"/>
      <c r="H1176" s="229" t="e">
        <f t="shared" si="30"/>
        <v>#DIV/0!</v>
      </c>
    </row>
    <row r="1177" ht="19.5" customHeight="1" spans="1:8">
      <c r="A1177" s="224" t="s">
        <v>1112</v>
      </c>
      <c r="B1177" s="224" t="s">
        <v>197</v>
      </c>
      <c r="C1177" s="224" t="s">
        <v>553</v>
      </c>
      <c r="D1177" s="225">
        <v>2200513</v>
      </c>
      <c r="E1177" s="244" t="s">
        <v>1149</v>
      </c>
      <c r="F1177" s="227"/>
      <c r="G1177" s="233"/>
      <c r="H1177" s="229" t="e">
        <f t="shared" si="30"/>
        <v>#DIV/0!</v>
      </c>
    </row>
    <row r="1178" ht="19.5" customHeight="1" spans="1:8">
      <c r="A1178" s="224" t="s">
        <v>1112</v>
      </c>
      <c r="B1178" s="224" t="s">
        <v>197</v>
      </c>
      <c r="C1178" s="224" t="s">
        <v>555</v>
      </c>
      <c r="D1178" s="225">
        <v>2200514</v>
      </c>
      <c r="E1178" s="244" t="s">
        <v>1150</v>
      </c>
      <c r="F1178" s="227"/>
      <c r="G1178" s="233"/>
      <c r="H1178" s="229" t="e">
        <f t="shared" si="30"/>
        <v>#DIV/0!</v>
      </c>
    </row>
    <row r="1179" ht="19.5" customHeight="1" spans="1:8">
      <c r="A1179" s="224" t="s">
        <v>1112</v>
      </c>
      <c r="B1179" s="224" t="s">
        <v>197</v>
      </c>
      <c r="C1179" s="224" t="s">
        <v>174</v>
      </c>
      <c r="D1179" s="225">
        <v>2200599</v>
      </c>
      <c r="E1179" s="244" t="s">
        <v>1151</v>
      </c>
      <c r="F1179" s="227">
        <v>7</v>
      </c>
      <c r="G1179" s="233"/>
      <c r="H1179" s="229">
        <f t="shared" si="30"/>
        <v>0</v>
      </c>
    </row>
    <row r="1180" ht="19.5" customHeight="1" spans="1:8">
      <c r="A1180" s="224" t="s">
        <v>1112</v>
      </c>
      <c r="B1180" s="224" t="s">
        <v>174</v>
      </c>
      <c r="C1180" s="224"/>
      <c r="D1180" s="225">
        <v>22099</v>
      </c>
      <c r="E1180" s="244" t="s">
        <v>1152</v>
      </c>
      <c r="F1180" s="227"/>
      <c r="G1180" s="233"/>
      <c r="H1180" s="229" t="e">
        <f t="shared" si="30"/>
        <v>#DIV/0!</v>
      </c>
    </row>
    <row r="1181" ht="19.5" customHeight="1" spans="1:8">
      <c r="A1181" s="224" t="s">
        <v>1112</v>
      </c>
      <c r="B1181" s="224" t="s">
        <v>174</v>
      </c>
      <c r="C1181" s="224" t="s">
        <v>174</v>
      </c>
      <c r="D1181" s="225">
        <v>2209999</v>
      </c>
      <c r="E1181" s="245" t="s">
        <v>1153</v>
      </c>
      <c r="F1181" s="227"/>
      <c r="G1181" s="228"/>
      <c r="H1181" s="229" t="e">
        <f t="shared" si="30"/>
        <v>#DIV/0!</v>
      </c>
    </row>
    <row r="1182" ht="19.5" customHeight="1" spans="1:8">
      <c r="A1182" s="224" t="s">
        <v>1154</v>
      </c>
      <c r="B1182" s="224"/>
      <c r="C1182" s="224"/>
      <c r="D1182" s="225">
        <v>221</v>
      </c>
      <c r="E1182" s="244" t="s">
        <v>1155</v>
      </c>
      <c r="F1182" s="227">
        <v>5634</v>
      </c>
      <c r="G1182" s="242">
        <v>5442.8747648</v>
      </c>
      <c r="H1182" s="229">
        <f t="shared" si="30"/>
        <v>0.966076458075967</v>
      </c>
    </row>
    <row r="1183" ht="19.5" customHeight="1" spans="1:8">
      <c r="A1183" s="224" t="s">
        <v>1154</v>
      </c>
      <c r="B1183" s="224" t="s">
        <v>163</v>
      </c>
      <c r="C1183" s="224"/>
      <c r="D1183" s="225">
        <v>22101</v>
      </c>
      <c r="E1183" s="244" t="s">
        <v>1156</v>
      </c>
      <c r="F1183" s="227">
        <v>2738</v>
      </c>
      <c r="G1183" s="235">
        <v>321.88</v>
      </c>
      <c r="H1183" s="229">
        <f t="shared" si="30"/>
        <v>0.117560262965668</v>
      </c>
    </row>
    <row r="1184" ht="19.5" customHeight="1" spans="1:8">
      <c r="A1184" s="224" t="s">
        <v>1154</v>
      </c>
      <c r="B1184" s="224" t="s">
        <v>163</v>
      </c>
      <c r="C1184" s="224" t="s">
        <v>164</v>
      </c>
      <c r="D1184" s="225">
        <v>2210102</v>
      </c>
      <c r="E1184" s="244" t="s">
        <v>1157</v>
      </c>
      <c r="F1184" s="227"/>
      <c r="G1184" s="233"/>
      <c r="H1184" s="229" t="e">
        <f t="shared" si="30"/>
        <v>#DIV/0!</v>
      </c>
    </row>
    <row r="1185" ht="19.5" customHeight="1" spans="1:8">
      <c r="A1185" s="224" t="s">
        <v>1154</v>
      </c>
      <c r="B1185" s="224" t="s">
        <v>163</v>
      </c>
      <c r="C1185" s="224" t="s">
        <v>166</v>
      </c>
      <c r="D1185" s="225">
        <v>2210103</v>
      </c>
      <c r="E1185" s="244" t="s">
        <v>1158</v>
      </c>
      <c r="F1185" s="227">
        <v>18</v>
      </c>
      <c r="G1185" s="233">
        <v>123.88</v>
      </c>
      <c r="H1185" s="229">
        <f t="shared" si="30"/>
        <v>6.88222222222222</v>
      </c>
    </row>
    <row r="1186" ht="19.5" customHeight="1" spans="1:8">
      <c r="A1186" s="224" t="s">
        <v>1154</v>
      </c>
      <c r="B1186" s="224" t="s">
        <v>163</v>
      </c>
      <c r="C1186" s="224" t="s">
        <v>168</v>
      </c>
      <c r="D1186" s="225">
        <v>2210104</v>
      </c>
      <c r="E1186" s="244" t="s">
        <v>1159</v>
      </c>
      <c r="F1186" s="227"/>
      <c r="G1186" s="233"/>
      <c r="H1186" s="229" t="e">
        <f t="shared" si="30"/>
        <v>#DIV/0!</v>
      </c>
    </row>
    <row r="1187" ht="19.5" customHeight="1" spans="1:8">
      <c r="A1187" s="224" t="s">
        <v>1154</v>
      </c>
      <c r="B1187" s="224" t="s">
        <v>163</v>
      </c>
      <c r="C1187" s="224" t="s">
        <v>170</v>
      </c>
      <c r="D1187" s="225">
        <v>2210105</v>
      </c>
      <c r="E1187" s="244" t="s">
        <v>1160</v>
      </c>
      <c r="F1187" s="227"/>
      <c r="G1187" s="235">
        <v>198</v>
      </c>
      <c r="H1187" s="229" t="e">
        <f t="shared" si="30"/>
        <v>#DIV/0!</v>
      </c>
    </row>
    <row r="1188" ht="19.5" customHeight="1" spans="1:8">
      <c r="A1188" s="224" t="s">
        <v>1154</v>
      </c>
      <c r="B1188" s="224" t="s">
        <v>163</v>
      </c>
      <c r="C1188" s="224" t="s">
        <v>194</v>
      </c>
      <c r="D1188" s="225">
        <v>2210108</v>
      </c>
      <c r="E1188" s="244" t="s">
        <v>1161</v>
      </c>
      <c r="F1188" s="227">
        <v>1659</v>
      </c>
      <c r="G1188" s="233"/>
      <c r="H1188" s="229"/>
    </row>
    <row r="1189" ht="19.5" customHeight="1" spans="1:8">
      <c r="A1189" s="224" t="s">
        <v>1154</v>
      </c>
      <c r="B1189" s="224" t="s">
        <v>163</v>
      </c>
      <c r="C1189" s="224" t="s">
        <v>891</v>
      </c>
      <c r="D1189" s="225">
        <v>2210111</v>
      </c>
      <c r="E1189" s="244" t="s">
        <v>1162</v>
      </c>
      <c r="F1189" s="227">
        <v>359</v>
      </c>
      <c r="G1189" s="233"/>
      <c r="H1189" s="229"/>
    </row>
    <row r="1190" ht="19.5" customHeight="1" spans="1:8">
      <c r="A1190" s="224" t="s">
        <v>1154</v>
      </c>
      <c r="B1190" s="224" t="s">
        <v>163</v>
      </c>
      <c r="C1190" s="224" t="s">
        <v>312</v>
      </c>
      <c r="D1190" s="225">
        <v>2210112</v>
      </c>
      <c r="E1190" s="244" t="s">
        <v>1163</v>
      </c>
      <c r="F1190" s="227"/>
      <c r="G1190" s="233"/>
      <c r="H1190" s="229"/>
    </row>
    <row r="1191" ht="19.5" customHeight="1" spans="1:8">
      <c r="A1191" s="224" t="s">
        <v>1154</v>
      </c>
      <c r="B1191" s="224" t="s">
        <v>163</v>
      </c>
      <c r="C1191" s="224" t="s">
        <v>314</v>
      </c>
      <c r="D1191" s="225">
        <v>2210113</v>
      </c>
      <c r="E1191" s="244" t="s">
        <v>1164</v>
      </c>
      <c r="F1191" s="227"/>
      <c r="G1191" s="233"/>
      <c r="H1191" s="229"/>
    </row>
    <row r="1192" ht="19.5" customHeight="1" spans="1:8">
      <c r="A1192" s="224" t="s">
        <v>1154</v>
      </c>
      <c r="B1192" s="224" t="s">
        <v>163</v>
      </c>
      <c r="C1192" s="224" t="s">
        <v>174</v>
      </c>
      <c r="D1192" s="225">
        <v>2210199</v>
      </c>
      <c r="E1192" s="244" t="s">
        <v>1165</v>
      </c>
      <c r="F1192" s="227">
        <v>702</v>
      </c>
      <c r="G1192" s="235"/>
      <c r="H1192" s="229">
        <f t="shared" ref="H1192:H1230" si="31">G1192/F1192</f>
        <v>0</v>
      </c>
    </row>
    <row r="1193" ht="19.5" customHeight="1" spans="1:8">
      <c r="A1193" s="224" t="s">
        <v>1154</v>
      </c>
      <c r="B1193" s="224" t="s">
        <v>161</v>
      </c>
      <c r="C1193" s="224"/>
      <c r="D1193" s="225">
        <v>22102</v>
      </c>
      <c r="E1193" s="244" t="s">
        <v>1166</v>
      </c>
      <c r="F1193" s="227">
        <v>2830</v>
      </c>
      <c r="G1193" s="235">
        <v>3520.9947648</v>
      </c>
      <c r="H1193" s="229">
        <f t="shared" si="31"/>
        <v>1.24416776141343</v>
      </c>
    </row>
    <row r="1194" ht="19.5" customHeight="1" spans="1:8">
      <c r="A1194" s="224" t="s">
        <v>1154</v>
      </c>
      <c r="B1194" s="224" t="s">
        <v>161</v>
      </c>
      <c r="C1194" s="224" t="s">
        <v>163</v>
      </c>
      <c r="D1194" s="225">
        <v>2210201</v>
      </c>
      <c r="E1194" s="244" t="s">
        <v>1167</v>
      </c>
      <c r="F1194" s="227">
        <v>2830</v>
      </c>
      <c r="G1194" s="235">
        <v>3520.9947648</v>
      </c>
      <c r="H1194" s="229">
        <f t="shared" si="31"/>
        <v>1.24416776141343</v>
      </c>
    </row>
    <row r="1195" ht="19.5" customHeight="1" spans="1:8">
      <c r="A1195" s="224" t="s">
        <v>1154</v>
      </c>
      <c r="B1195" s="224" t="s">
        <v>161</v>
      </c>
      <c r="C1195" s="224" t="s">
        <v>164</v>
      </c>
      <c r="D1195" s="225">
        <v>2210202</v>
      </c>
      <c r="E1195" s="244" t="s">
        <v>1168</v>
      </c>
      <c r="F1195" s="227"/>
      <c r="G1195" s="228"/>
      <c r="H1195" s="229" t="e">
        <f t="shared" si="31"/>
        <v>#DIV/0!</v>
      </c>
    </row>
    <row r="1196" ht="19.5" customHeight="1" spans="1:8">
      <c r="A1196" s="224" t="s">
        <v>1154</v>
      </c>
      <c r="B1196" s="224" t="s">
        <v>161</v>
      </c>
      <c r="C1196" s="224" t="s">
        <v>166</v>
      </c>
      <c r="D1196" s="225">
        <v>2210203</v>
      </c>
      <c r="E1196" s="244" t="s">
        <v>1169</v>
      </c>
      <c r="F1196" s="227"/>
      <c r="G1196" s="233"/>
      <c r="H1196" s="229" t="e">
        <f t="shared" si="31"/>
        <v>#DIV/0!</v>
      </c>
    </row>
    <row r="1197" ht="19.5" customHeight="1" spans="1:8">
      <c r="A1197" s="224" t="s">
        <v>1154</v>
      </c>
      <c r="B1197" s="224" t="s">
        <v>142</v>
      </c>
      <c r="C1197" s="224"/>
      <c r="D1197" s="225">
        <v>22103</v>
      </c>
      <c r="E1197" s="244" t="s">
        <v>1170</v>
      </c>
      <c r="F1197" s="227">
        <v>66</v>
      </c>
      <c r="G1197" s="233">
        <v>1600</v>
      </c>
      <c r="H1197" s="229">
        <f t="shared" si="31"/>
        <v>24.2424242424242</v>
      </c>
    </row>
    <row r="1198" ht="19.5" customHeight="1" spans="1:8">
      <c r="A1198" s="224" t="s">
        <v>1154</v>
      </c>
      <c r="B1198" s="224" t="s">
        <v>142</v>
      </c>
      <c r="C1198" s="224" t="s">
        <v>163</v>
      </c>
      <c r="D1198" s="225">
        <v>2210301</v>
      </c>
      <c r="E1198" s="244" t="s">
        <v>1171</v>
      </c>
      <c r="F1198" s="227"/>
      <c r="G1198" s="233"/>
      <c r="H1198" s="229" t="e">
        <f t="shared" si="31"/>
        <v>#DIV/0!</v>
      </c>
    </row>
    <row r="1199" ht="19.5" customHeight="1" spans="1:8">
      <c r="A1199" s="224" t="s">
        <v>1154</v>
      </c>
      <c r="B1199" s="224" t="s">
        <v>142</v>
      </c>
      <c r="C1199" s="224" t="s">
        <v>164</v>
      </c>
      <c r="D1199" s="225">
        <v>2210302</v>
      </c>
      <c r="E1199" s="244" t="s">
        <v>1172</v>
      </c>
      <c r="F1199" s="227">
        <v>66</v>
      </c>
      <c r="G1199" s="233"/>
      <c r="H1199" s="229">
        <f t="shared" si="31"/>
        <v>0</v>
      </c>
    </row>
    <row r="1200" ht="19.5" customHeight="1" spans="1:8">
      <c r="A1200" s="224" t="s">
        <v>1154</v>
      </c>
      <c r="B1200" s="224" t="s">
        <v>142</v>
      </c>
      <c r="C1200" s="224" t="s">
        <v>174</v>
      </c>
      <c r="D1200" s="225">
        <v>2210399</v>
      </c>
      <c r="E1200" s="244" t="s">
        <v>1173</v>
      </c>
      <c r="F1200" s="227"/>
      <c r="G1200" s="233">
        <v>1600</v>
      </c>
      <c r="H1200" s="229" t="e">
        <f t="shared" si="31"/>
        <v>#DIV/0!</v>
      </c>
    </row>
    <row r="1201" ht="19.5" customHeight="1" spans="1:8">
      <c r="A1201" s="224" t="s">
        <v>1174</v>
      </c>
      <c r="B1201" s="224"/>
      <c r="C1201" s="224"/>
      <c r="D1201" s="225">
        <v>222</v>
      </c>
      <c r="E1201" s="244" t="s">
        <v>1175</v>
      </c>
      <c r="F1201" s="227">
        <v>3095</v>
      </c>
      <c r="G1201" s="242">
        <v>2000</v>
      </c>
      <c r="H1201" s="229">
        <f t="shared" si="31"/>
        <v>0.646203554119548</v>
      </c>
    </row>
    <row r="1202" ht="19.5" customHeight="1" spans="1:8">
      <c r="A1202" s="224" t="s">
        <v>1174</v>
      </c>
      <c r="B1202" s="224" t="s">
        <v>163</v>
      </c>
      <c r="C1202" s="224"/>
      <c r="D1202" s="225">
        <v>22201</v>
      </c>
      <c r="E1202" s="244" t="s">
        <v>1176</v>
      </c>
      <c r="F1202" s="227">
        <v>1336</v>
      </c>
      <c r="G1202" s="235"/>
      <c r="H1202" s="229">
        <f t="shared" si="31"/>
        <v>0</v>
      </c>
    </row>
    <row r="1203" ht="19.5" customHeight="1" spans="1:8">
      <c r="A1203" s="224" t="s">
        <v>1174</v>
      </c>
      <c r="B1203" s="224" t="s">
        <v>163</v>
      </c>
      <c r="C1203" s="224" t="s">
        <v>163</v>
      </c>
      <c r="D1203" s="225">
        <v>2220101</v>
      </c>
      <c r="E1203" s="244" t="s">
        <v>305</v>
      </c>
      <c r="F1203" s="227"/>
      <c r="G1203" s="233"/>
      <c r="H1203" s="229" t="e">
        <f t="shared" si="31"/>
        <v>#DIV/0!</v>
      </c>
    </row>
    <row r="1204" ht="19.5" customHeight="1" spans="1:8">
      <c r="A1204" s="224" t="s">
        <v>1174</v>
      </c>
      <c r="B1204" s="224" t="s">
        <v>163</v>
      </c>
      <c r="C1204" s="224" t="s">
        <v>164</v>
      </c>
      <c r="D1204" s="225">
        <v>2220102</v>
      </c>
      <c r="E1204" s="244" t="s">
        <v>306</v>
      </c>
      <c r="F1204" s="227"/>
      <c r="G1204" s="233"/>
      <c r="H1204" s="229" t="e">
        <f t="shared" si="31"/>
        <v>#DIV/0!</v>
      </c>
    </row>
    <row r="1205" ht="19.5" customHeight="1" spans="1:8">
      <c r="A1205" s="224" t="s">
        <v>1174</v>
      </c>
      <c r="B1205" s="224" t="s">
        <v>163</v>
      </c>
      <c r="C1205" s="224" t="s">
        <v>166</v>
      </c>
      <c r="D1205" s="225">
        <v>2220103</v>
      </c>
      <c r="E1205" s="244" t="s">
        <v>307</v>
      </c>
      <c r="F1205" s="227"/>
      <c r="G1205" s="233"/>
      <c r="H1205" s="229" t="e">
        <f t="shared" si="31"/>
        <v>#DIV/0!</v>
      </c>
    </row>
    <row r="1206" ht="19.5" customHeight="1" spans="1:8">
      <c r="A1206" s="224" t="s">
        <v>1174</v>
      </c>
      <c r="B1206" s="224" t="s">
        <v>163</v>
      </c>
      <c r="C1206" s="224" t="s">
        <v>168</v>
      </c>
      <c r="D1206" s="225">
        <v>2220104</v>
      </c>
      <c r="E1206" s="244" t="s">
        <v>1177</v>
      </c>
      <c r="F1206" s="227"/>
      <c r="G1206" s="233"/>
      <c r="H1206" s="229" t="e">
        <f t="shared" si="31"/>
        <v>#DIV/0!</v>
      </c>
    </row>
    <row r="1207" ht="19.5" customHeight="1" spans="1:8">
      <c r="A1207" s="224" t="s">
        <v>1174</v>
      </c>
      <c r="B1207" s="224" t="s">
        <v>163</v>
      </c>
      <c r="C1207" s="224" t="s">
        <v>170</v>
      </c>
      <c r="D1207" s="225">
        <v>2220105</v>
      </c>
      <c r="E1207" s="244" t="s">
        <v>1178</v>
      </c>
      <c r="F1207" s="227"/>
      <c r="G1207" s="228"/>
      <c r="H1207" s="229" t="e">
        <f t="shared" si="31"/>
        <v>#DIV/0!</v>
      </c>
    </row>
    <row r="1208" ht="19.5" customHeight="1" spans="1:8">
      <c r="A1208" s="224" t="s">
        <v>1174</v>
      </c>
      <c r="B1208" s="224" t="s">
        <v>163</v>
      </c>
      <c r="C1208" s="224" t="s">
        <v>172</v>
      </c>
      <c r="D1208" s="225">
        <v>2220106</v>
      </c>
      <c r="E1208" s="244" t="s">
        <v>1179</v>
      </c>
      <c r="F1208" s="227"/>
      <c r="G1208" s="233"/>
      <c r="H1208" s="229" t="e">
        <f t="shared" si="31"/>
        <v>#DIV/0!</v>
      </c>
    </row>
    <row r="1209" ht="19.5" customHeight="1" spans="1:8">
      <c r="A1209" s="224" t="s">
        <v>1174</v>
      </c>
      <c r="B1209" s="224" t="s">
        <v>163</v>
      </c>
      <c r="C1209" s="224" t="s">
        <v>192</v>
      </c>
      <c r="D1209" s="225">
        <v>2220107</v>
      </c>
      <c r="E1209" s="244" t="s">
        <v>1180</v>
      </c>
      <c r="F1209" s="227"/>
      <c r="G1209" s="233"/>
      <c r="H1209" s="229" t="e">
        <f t="shared" si="31"/>
        <v>#DIV/0!</v>
      </c>
    </row>
    <row r="1210" ht="19.5" customHeight="1" spans="1:8">
      <c r="A1210" s="224" t="s">
        <v>1174</v>
      </c>
      <c r="B1210" s="224" t="s">
        <v>163</v>
      </c>
      <c r="C1210" s="224" t="s">
        <v>420</v>
      </c>
      <c r="D1210" s="225">
        <v>2220112</v>
      </c>
      <c r="E1210" s="244" t="s">
        <v>1181</v>
      </c>
      <c r="F1210" s="227"/>
      <c r="G1210" s="233"/>
      <c r="H1210" s="229" t="e">
        <f t="shared" si="31"/>
        <v>#DIV/0!</v>
      </c>
    </row>
    <row r="1211" ht="19.5" customHeight="1" spans="1:8">
      <c r="A1211" s="224" t="s">
        <v>1174</v>
      </c>
      <c r="B1211" s="224" t="s">
        <v>163</v>
      </c>
      <c r="C1211" s="224" t="s">
        <v>553</v>
      </c>
      <c r="D1211" s="225">
        <v>2220113</v>
      </c>
      <c r="E1211" s="244" t="s">
        <v>1182</v>
      </c>
      <c r="F1211" s="227"/>
      <c r="G1211" s="233"/>
      <c r="H1211" s="229" t="e">
        <f t="shared" si="31"/>
        <v>#DIV/0!</v>
      </c>
    </row>
    <row r="1212" ht="19.5" customHeight="1" spans="1:8">
      <c r="A1212" s="224" t="s">
        <v>1174</v>
      </c>
      <c r="B1212" s="224" t="s">
        <v>163</v>
      </c>
      <c r="C1212" s="224" t="s">
        <v>555</v>
      </c>
      <c r="D1212" s="225">
        <v>2220114</v>
      </c>
      <c r="E1212" s="244" t="s">
        <v>1183</v>
      </c>
      <c r="F1212" s="227"/>
      <c r="G1212" s="233"/>
      <c r="H1212" s="229" t="e">
        <f t="shared" si="31"/>
        <v>#DIV/0!</v>
      </c>
    </row>
    <row r="1213" ht="19.5" customHeight="1" spans="1:8">
      <c r="A1213" s="224" t="s">
        <v>1174</v>
      </c>
      <c r="B1213" s="224" t="s">
        <v>163</v>
      </c>
      <c r="C1213" s="224" t="s">
        <v>926</v>
      </c>
      <c r="D1213" s="225">
        <v>2220115</v>
      </c>
      <c r="E1213" s="244" t="s">
        <v>1184</v>
      </c>
      <c r="F1213" s="227"/>
      <c r="G1213" s="233"/>
      <c r="H1213" s="229" t="e">
        <f t="shared" si="31"/>
        <v>#DIV/0!</v>
      </c>
    </row>
    <row r="1214" ht="19.5" customHeight="1" spans="1:8">
      <c r="A1214" s="224" t="s">
        <v>1174</v>
      </c>
      <c r="B1214" s="224" t="s">
        <v>163</v>
      </c>
      <c r="C1214" s="224" t="s">
        <v>1185</v>
      </c>
      <c r="D1214" s="225">
        <v>2220118</v>
      </c>
      <c r="E1214" s="244" t="s">
        <v>1186</v>
      </c>
      <c r="F1214" s="227"/>
      <c r="G1214" s="233"/>
      <c r="H1214" s="229" t="e">
        <f t="shared" si="31"/>
        <v>#DIV/0!</v>
      </c>
    </row>
    <row r="1215" ht="19.5" customHeight="1" spans="1:8">
      <c r="A1215" s="224" t="s">
        <v>1174</v>
      </c>
      <c r="B1215" s="224" t="s">
        <v>163</v>
      </c>
      <c r="C1215" s="224" t="s">
        <v>1187</v>
      </c>
      <c r="D1215" s="225">
        <v>2220119</v>
      </c>
      <c r="E1215" s="244" t="s">
        <v>1188</v>
      </c>
      <c r="F1215" s="227"/>
      <c r="G1215" s="228"/>
      <c r="H1215" s="229" t="e">
        <f t="shared" si="31"/>
        <v>#DIV/0!</v>
      </c>
    </row>
    <row r="1216" ht="19.5" customHeight="1" spans="1:8">
      <c r="A1216" s="224" t="s">
        <v>1174</v>
      </c>
      <c r="B1216" s="224" t="s">
        <v>163</v>
      </c>
      <c r="C1216" s="224" t="s">
        <v>897</v>
      </c>
      <c r="D1216" s="225">
        <v>2220120</v>
      </c>
      <c r="E1216" s="244" t="s">
        <v>1189</v>
      </c>
      <c r="F1216" s="227"/>
      <c r="G1216" s="228"/>
      <c r="H1216" s="229"/>
    </row>
    <row r="1217" ht="19.5" customHeight="1" spans="1:8">
      <c r="A1217" s="224" t="s">
        <v>1174</v>
      </c>
      <c r="B1217" s="224" t="s">
        <v>163</v>
      </c>
      <c r="C1217" s="224" t="s">
        <v>898</v>
      </c>
      <c r="D1217" s="225">
        <v>2220121</v>
      </c>
      <c r="E1217" s="244" t="s">
        <v>1190</v>
      </c>
      <c r="F1217" s="227"/>
      <c r="G1217" s="228"/>
      <c r="H1217" s="229"/>
    </row>
    <row r="1218" ht="19.5" customHeight="1" spans="1:8">
      <c r="A1218" s="224" t="s">
        <v>1174</v>
      </c>
      <c r="B1218" s="224" t="s">
        <v>163</v>
      </c>
      <c r="C1218" s="224" t="s">
        <v>185</v>
      </c>
      <c r="D1218" s="225">
        <v>2220150</v>
      </c>
      <c r="E1218" s="244" t="s">
        <v>322</v>
      </c>
      <c r="F1218" s="227"/>
      <c r="G1218" s="228"/>
      <c r="H1218" s="229"/>
    </row>
    <row r="1219" ht="19.5" customHeight="1" spans="1:8">
      <c r="A1219" s="224" t="s">
        <v>1174</v>
      </c>
      <c r="B1219" s="224" t="s">
        <v>163</v>
      </c>
      <c r="C1219" s="224" t="s">
        <v>174</v>
      </c>
      <c r="D1219" s="225">
        <v>2220199</v>
      </c>
      <c r="E1219" s="244" t="s">
        <v>1191</v>
      </c>
      <c r="F1219" s="227">
        <v>1336</v>
      </c>
      <c r="G1219" s="235"/>
      <c r="H1219" s="229">
        <f t="shared" ref="H1219:H1259" si="32">G1219/F1219</f>
        <v>0</v>
      </c>
    </row>
    <row r="1220" ht="19.5" customHeight="1" spans="1:8">
      <c r="A1220" s="224" t="s">
        <v>1174</v>
      </c>
      <c r="B1220" s="224" t="s">
        <v>176</v>
      </c>
      <c r="C1220" s="224"/>
      <c r="D1220" s="225">
        <v>22003</v>
      </c>
      <c r="E1220" s="244" t="s">
        <v>1192</v>
      </c>
      <c r="F1220" s="227"/>
      <c r="G1220" s="233"/>
      <c r="H1220" s="229" t="e">
        <f t="shared" si="32"/>
        <v>#DIV/0!</v>
      </c>
    </row>
    <row r="1221" ht="19.5" customHeight="1" spans="1:8">
      <c r="A1221" s="224" t="s">
        <v>1174</v>
      </c>
      <c r="B1221" s="224" t="s">
        <v>176</v>
      </c>
      <c r="C1221" s="224" t="s">
        <v>163</v>
      </c>
      <c r="D1221" s="225">
        <v>2220301</v>
      </c>
      <c r="E1221" s="244" t="s">
        <v>1193</v>
      </c>
      <c r="F1221" s="227"/>
      <c r="G1221" s="228"/>
      <c r="H1221" s="229" t="e">
        <f t="shared" si="32"/>
        <v>#DIV/0!</v>
      </c>
    </row>
    <row r="1222" ht="19.5" customHeight="1" spans="1:8">
      <c r="A1222" s="224" t="s">
        <v>1174</v>
      </c>
      <c r="B1222" s="224" t="s">
        <v>176</v>
      </c>
      <c r="C1222" s="224" t="s">
        <v>142</v>
      </c>
      <c r="D1222" s="225">
        <v>2220303</v>
      </c>
      <c r="E1222" s="244" t="s">
        <v>1194</v>
      </c>
      <c r="F1222" s="227"/>
      <c r="G1222" s="233"/>
      <c r="H1222" s="229" t="e">
        <f t="shared" si="32"/>
        <v>#DIV/0!</v>
      </c>
    </row>
    <row r="1223" ht="19.5" customHeight="1" spans="1:8">
      <c r="A1223" s="224" t="s">
        <v>1174</v>
      </c>
      <c r="B1223" s="224" t="s">
        <v>176</v>
      </c>
      <c r="C1223" s="224" t="s">
        <v>187</v>
      </c>
      <c r="D1223" s="225">
        <v>2220304</v>
      </c>
      <c r="E1223" s="244" t="s">
        <v>1195</v>
      </c>
      <c r="F1223" s="227"/>
      <c r="G1223" s="233"/>
      <c r="H1223" s="229" t="e">
        <f t="shared" si="32"/>
        <v>#DIV/0!</v>
      </c>
    </row>
    <row r="1224" ht="19.5" customHeight="1" spans="1:8">
      <c r="A1224" s="224" t="s">
        <v>1174</v>
      </c>
      <c r="B1224" s="224" t="s">
        <v>176</v>
      </c>
      <c r="C1224" s="224" t="s">
        <v>174</v>
      </c>
      <c r="D1224" s="225">
        <v>2220399</v>
      </c>
      <c r="E1224" s="244" t="s">
        <v>1196</v>
      </c>
      <c r="F1224" s="227"/>
      <c r="G1224" s="233"/>
      <c r="H1224" s="229" t="e">
        <f t="shared" si="32"/>
        <v>#DIV/0!</v>
      </c>
    </row>
    <row r="1225" ht="19.5" customHeight="1" spans="1:8">
      <c r="A1225" s="224" t="s">
        <v>1174</v>
      </c>
      <c r="B1225" s="224" t="s">
        <v>187</v>
      </c>
      <c r="C1225" s="224"/>
      <c r="D1225" s="225">
        <v>22204</v>
      </c>
      <c r="E1225" s="244" t="s">
        <v>1197</v>
      </c>
      <c r="F1225" s="227">
        <v>1701</v>
      </c>
      <c r="G1225" s="233">
        <v>2000</v>
      </c>
      <c r="H1225" s="229">
        <f t="shared" si="32"/>
        <v>1.17577895355673</v>
      </c>
    </row>
    <row r="1226" ht="19.5" customHeight="1" spans="1:8">
      <c r="A1226" s="224" t="s">
        <v>1174</v>
      </c>
      <c r="B1226" s="224" t="s">
        <v>187</v>
      </c>
      <c r="C1226" s="224" t="s">
        <v>163</v>
      </c>
      <c r="D1226" s="225">
        <v>2220401</v>
      </c>
      <c r="E1226" s="244" t="s">
        <v>1198</v>
      </c>
      <c r="F1226" s="227">
        <v>1542</v>
      </c>
      <c r="G1226" s="233"/>
      <c r="H1226" s="229">
        <f t="shared" si="32"/>
        <v>0</v>
      </c>
    </row>
    <row r="1227" ht="19.5" customHeight="1" spans="1:8">
      <c r="A1227" s="224" t="s">
        <v>1174</v>
      </c>
      <c r="B1227" s="224" t="s">
        <v>187</v>
      </c>
      <c r="C1227" s="224" t="s">
        <v>164</v>
      </c>
      <c r="D1227" s="225">
        <v>2220402</v>
      </c>
      <c r="E1227" s="244" t="s">
        <v>1199</v>
      </c>
      <c r="F1227" s="227"/>
      <c r="G1227" s="233"/>
      <c r="H1227" s="229" t="e">
        <f t="shared" si="32"/>
        <v>#DIV/0!</v>
      </c>
    </row>
    <row r="1228" ht="19.5" customHeight="1" spans="1:8">
      <c r="A1228" s="224" t="s">
        <v>1174</v>
      </c>
      <c r="B1228" s="224" t="s">
        <v>187</v>
      </c>
      <c r="C1228" s="224" t="s">
        <v>166</v>
      </c>
      <c r="D1228" s="225">
        <v>2220403</v>
      </c>
      <c r="E1228" s="245" t="s">
        <v>1200</v>
      </c>
      <c r="F1228" s="227"/>
      <c r="G1228" s="233"/>
      <c r="H1228" s="229" t="e">
        <f t="shared" si="32"/>
        <v>#DIV/0!</v>
      </c>
    </row>
    <row r="1229" ht="19.5" customHeight="1" spans="1:8">
      <c r="A1229" s="224" t="s">
        <v>1174</v>
      </c>
      <c r="B1229" s="224" t="s">
        <v>187</v>
      </c>
      <c r="C1229" s="224" t="s">
        <v>168</v>
      </c>
      <c r="D1229" s="225">
        <v>2220404</v>
      </c>
      <c r="E1229" s="245" t="s">
        <v>1201</v>
      </c>
      <c r="F1229" s="227"/>
      <c r="G1229" s="228"/>
      <c r="H1229" s="229" t="e">
        <f t="shared" si="32"/>
        <v>#DIV/0!</v>
      </c>
    </row>
    <row r="1230" ht="19.5" customHeight="1" spans="1:8">
      <c r="A1230" s="224" t="s">
        <v>1174</v>
      </c>
      <c r="B1230" s="224" t="s">
        <v>187</v>
      </c>
      <c r="C1230" s="224" t="s">
        <v>174</v>
      </c>
      <c r="D1230" s="225">
        <v>2220499</v>
      </c>
      <c r="E1230" s="244" t="s">
        <v>1202</v>
      </c>
      <c r="F1230" s="227">
        <v>159</v>
      </c>
      <c r="G1230" s="228">
        <v>2000</v>
      </c>
      <c r="H1230" s="229">
        <f t="shared" si="32"/>
        <v>12.5786163522013</v>
      </c>
    </row>
    <row r="1231" ht="19.5" customHeight="1" spans="1:8">
      <c r="A1231" s="224" t="s">
        <v>1174</v>
      </c>
      <c r="B1231" s="224" t="s">
        <v>197</v>
      </c>
      <c r="C1231" s="224"/>
      <c r="D1231" s="225">
        <v>22205</v>
      </c>
      <c r="E1231" s="244" t="s">
        <v>1203</v>
      </c>
      <c r="F1231" s="227">
        <v>58</v>
      </c>
      <c r="G1231" s="233"/>
      <c r="H1231" s="229">
        <f t="shared" si="32"/>
        <v>0</v>
      </c>
    </row>
    <row r="1232" ht="19.5" customHeight="1" spans="1:8">
      <c r="A1232" s="224" t="s">
        <v>1174</v>
      </c>
      <c r="B1232" s="224" t="s">
        <v>197</v>
      </c>
      <c r="C1232" s="224" t="s">
        <v>163</v>
      </c>
      <c r="D1232" s="225">
        <v>2220501</v>
      </c>
      <c r="E1232" s="244" t="s">
        <v>1204</v>
      </c>
      <c r="F1232" s="227"/>
      <c r="G1232" s="233"/>
      <c r="H1232" s="229" t="e">
        <f t="shared" si="32"/>
        <v>#DIV/0!</v>
      </c>
    </row>
    <row r="1233" ht="19.5" customHeight="1" spans="1:8">
      <c r="A1233" s="224" t="s">
        <v>1174</v>
      </c>
      <c r="B1233" s="224" t="s">
        <v>197</v>
      </c>
      <c r="C1233" s="224" t="s">
        <v>164</v>
      </c>
      <c r="D1233" s="225">
        <v>2220502</v>
      </c>
      <c r="E1233" s="244" t="s">
        <v>1205</v>
      </c>
      <c r="F1233" s="227"/>
      <c r="G1233" s="233"/>
      <c r="H1233" s="229" t="e">
        <f t="shared" si="32"/>
        <v>#DIV/0!</v>
      </c>
    </row>
    <row r="1234" ht="19.5" customHeight="1" spans="1:8">
      <c r="A1234" s="224" t="s">
        <v>1174</v>
      </c>
      <c r="B1234" s="224" t="s">
        <v>197</v>
      </c>
      <c r="C1234" s="224" t="s">
        <v>166</v>
      </c>
      <c r="D1234" s="225">
        <v>2220503</v>
      </c>
      <c r="E1234" s="244" t="s">
        <v>1206</v>
      </c>
      <c r="F1234" s="227">
        <v>58</v>
      </c>
      <c r="G1234" s="233"/>
      <c r="H1234" s="229">
        <f t="shared" si="32"/>
        <v>0</v>
      </c>
    </row>
    <row r="1235" ht="19.5" customHeight="1" spans="1:8">
      <c r="A1235" s="224" t="s">
        <v>1174</v>
      </c>
      <c r="B1235" s="224" t="s">
        <v>197</v>
      </c>
      <c r="C1235" s="224" t="s">
        <v>168</v>
      </c>
      <c r="D1235" s="225">
        <v>2220504</v>
      </c>
      <c r="E1235" s="226" t="s">
        <v>1207</v>
      </c>
      <c r="F1235" s="227"/>
      <c r="G1235" s="228"/>
      <c r="H1235" s="229" t="e">
        <f t="shared" si="32"/>
        <v>#DIV/0!</v>
      </c>
    </row>
    <row r="1236" ht="19.5" customHeight="1" spans="1:8">
      <c r="A1236" s="224" t="s">
        <v>1174</v>
      </c>
      <c r="B1236" s="224" t="s">
        <v>197</v>
      </c>
      <c r="C1236" s="224" t="s">
        <v>170</v>
      </c>
      <c r="D1236" s="225">
        <v>2220505</v>
      </c>
      <c r="E1236" s="232" t="s">
        <v>1208</v>
      </c>
      <c r="F1236" s="227"/>
      <c r="G1236" s="233"/>
      <c r="H1236" s="229" t="e">
        <f t="shared" si="32"/>
        <v>#DIV/0!</v>
      </c>
    </row>
    <row r="1237" ht="19.5" customHeight="1" spans="1:8">
      <c r="A1237" s="224" t="s">
        <v>1174</v>
      </c>
      <c r="B1237" s="224" t="s">
        <v>197</v>
      </c>
      <c r="C1237" s="224" t="s">
        <v>172</v>
      </c>
      <c r="D1237" s="225">
        <v>2220506</v>
      </c>
      <c r="E1237" s="226" t="s">
        <v>1209</v>
      </c>
      <c r="F1237" s="227"/>
      <c r="G1237" s="228"/>
      <c r="H1237" s="229" t="e">
        <f t="shared" si="32"/>
        <v>#DIV/0!</v>
      </c>
    </row>
    <row r="1238" ht="19.5" customHeight="1" spans="1:8">
      <c r="A1238" s="224" t="s">
        <v>1174</v>
      </c>
      <c r="B1238" s="224" t="s">
        <v>197</v>
      </c>
      <c r="C1238" s="224" t="s">
        <v>192</v>
      </c>
      <c r="D1238" s="225">
        <v>2220507</v>
      </c>
      <c r="E1238" s="232" t="s">
        <v>1210</v>
      </c>
      <c r="F1238" s="227"/>
      <c r="G1238" s="233"/>
      <c r="H1238" s="229" t="e">
        <f t="shared" si="32"/>
        <v>#DIV/0!</v>
      </c>
    </row>
    <row r="1239" ht="19.5" customHeight="1" spans="1:8">
      <c r="A1239" s="224" t="s">
        <v>1174</v>
      </c>
      <c r="B1239" s="224" t="s">
        <v>197</v>
      </c>
      <c r="C1239" s="224" t="s">
        <v>194</v>
      </c>
      <c r="D1239" s="225">
        <v>2220508</v>
      </c>
      <c r="E1239" s="232" t="s">
        <v>1211</v>
      </c>
      <c r="F1239" s="227"/>
      <c r="G1239" s="233"/>
      <c r="H1239" s="229" t="e">
        <f t="shared" si="32"/>
        <v>#DIV/0!</v>
      </c>
    </row>
    <row r="1240" ht="19.5" customHeight="1" spans="1:8">
      <c r="A1240" s="224" t="s">
        <v>1174</v>
      </c>
      <c r="B1240" s="224" t="s">
        <v>197</v>
      </c>
      <c r="C1240" s="224" t="s">
        <v>225</v>
      </c>
      <c r="D1240" s="225">
        <v>2220509</v>
      </c>
      <c r="E1240" s="232" t="s">
        <v>1212</v>
      </c>
      <c r="F1240" s="227"/>
      <c r="G1240" s="228"/>
      <c r="H1240" s="229" t="e">
        <f t="shared" si="32"/>
        <v>#DIV/0!</v>
      </c>
    </row>
    <row r="1241" ht="19.5" customHeight="1" spans="1:8">
      <c r="A1241" s="224" t="s">
        <v>1174</v>
      </c>
      <c r="B1241" s="224" t="s">
        <v>197</v>
      </c>
      <c r="C1241" s="224" t="s">
        <v>227</v>
      </c>
      <c r="D1241" s="225">
        <v>2220510</v>
      </c>
      <c r="E1241" s="232" t="s">
        <v>1213</v>
      </c>
      <c r="F1241" s="227"/>
      <c r="G1241" s="228"/>
      <c r="H1241" s="229" t="e">
        <f t="shared" si="32"/>
        <v>#DIV/0!</v>
      </c>
    </row>
    <row r="1242" ht="19.5" customHeight="1" spans="1:8">
      <c r="A1242" s="224" t="s">
        <v>1174</v>
      </c>
      <c r="B1242" s="224" t="s">
        <v>197</v>
      </c>
      <c r="C1242" s="224" t="s">
        <v>174</v>
      </c>
      <c r="D1242" s="225">
        <v>2220599</v>
      </c>
      <c r="E1242" s="232" t="s">
        <v>1214</v>
      </c>
      <c r="F1242" s="227"/>
      <c r="G1242" s="228"/>
      <c r="H1242" s="229" t="e">
        <f t="shared" si="32"/>
        <v>#DIV/0!</v>
      </c>
    </row>
    <row r="1243" ht="19.5" customHeight="1" spans="1:8">
      <c r="A1243" s="224" t="s">
        <v>1215</v>
      </c>
      <c r="B1243" s="224"/>
      <c r="C1243" s="224"/>
      <c r="D1243" s="225">
        <v>224</v>
      </c>
      <c r="E1243" s="232" t="s">
        <v>1216</v>
      </c>
      <c r="F1243" s="227">
        <v>3404</v>
      </c>
      <c r="G1243" s="242">
        <v>2165.249744</v>
      </c>
      <c r="H1243" s="229">
        <f t="shared" si="32"/>
        <v>0.636089819036428</v>
      </c>
    </row>
    <row r="1244" ht="19.5" customHeight="1" spans="1:8">
      <c r="A1244" s="224" t="s">
        <v>1215</v>
      </c>
      <c r="B1244" s="224" t="s">
        <v>163</v>
      </c>
      <c r="C1244" s="224"/>
      <c r="D1244" s="225">
        <v>22401</v>
      </c>
      <c r="E1244" s="232" t="s">
        <v>1217</v>
      </c>
      <c r="F1244" s="227">
        <v>1195</v>
      </c>
      <c r="G1244" s="235">
        <v>1351.549744</v>
      </c>
      <c r="H1244" s="229">
        <f t="shared" si="32"/>
        <v>1.13100396987448</v>
      </c>
    </row>
    <row r="1245" ht="19.5" customHeight="1" spans="1:8">
      <c r="A1245" s="224" t="s">
        <v>1215</v>
      </c>
      <c r="B1245" s="224" t="s">
        <v>163</v>
      </c>
      <c r="C1245" s="224" t="s">
        <v>163</v>
      </c>
      <c r="D1245" s="225">
        <v>2240101</v>
      </c>
      <c r="E1245" s="232" t="s">
        <v>139</v>
      </c>
      <c r="F1245" s="227">
        <v>342</v>
      </c>
      <c r="G1245" s="235">
        <v>1061.689744</v>
      </c>
      <c r="H1245" s="229">
        <f t="shared" si="32"/>
        <v>3.10435597660819</v>
      </c>
    </row>
    <row r="1246" ht="19.5" customHeight="1" spans="1:8">
      <c r="A1246" s="224" t="s">
        <v>1215</v>
      </c>
      <c r="B1246" s="224" t="s">
        <v>163</v>
      </c>
      <c r="C1246" s="224" t="s">
        <v>164</v>
      </c>
      <c r="D1246" s="225">
        <v>2240102</v>
      </c>
      <c r="E1246" s="232" t="s">
        <v>165</v>
      </c>
      <c r="F1246" s="227">
        <v>102</v>
      </c>
      <c r="G1246" s="235">
        <v>289.86</v>
      </c>
      <c r="H1246" s="229">
        <f t="shared" si="32"/>
        <v>2.84176470588235</v>
      </c>
    </row>
    <row r="1247" ht="19.5" customHeight="1" spans="1:8">
      <c r="A1247" s="224" t="s">
        <v>1215</v>
      </c>
      <c r="B1247" s="224" t="s">
        <v>163</v>
      </c>
      <c r="C1247" s="224" t="s">
        <v>166</v>
      </c>
      <c r="D1247" s="225">
        <v>2240103</v>
      </c>
      <c r="E1247" s="232" t="s">
        <v>143</v>
      </c>
      <c r="F1247" s="227"/>
      <c r="G1247" s="233"/>
      <c r="H1247" s="229" t="e">
        <f t="shared" si="32"/>
        <v>#DIV/0!</v>
      </c>
    </row>
    <row r="1248" ht="19.5" customHeight="1" spans="1:8">
      <c r="A1248" s="224" t="s">
        <v>1215</v>
      </c>
      <c r="B1248" s="224" t="s">
        <v>163</v>
      </c>
      <c r="C1248" s="224" t="s">
        <v>168</v>
      </c>
      <c r="D1248" s="225">
        <v>2240104</v>
      </c>
      <c r="E1248" s="232" t="s">
        <v>1218</v>
      </c>
      <c r="F1248" s="227">
        <v>8</v>
      </c>
      <c r="G1248" s="233"/>
      <c r="H1248" s="229">
        <f t="shared" si="32"/>
        <v>0</v>
      </c>
    </row>
    <row r="1249" ht="19.5" customHeight="1" spans="1:8">
      <c r="A1249" s="224" t="s">
        <v>1215</v>
      </c>
      <c r="B1249" s="224" t="s">
        <v>163</v>
      </c>
      <c r="C1249" s="224" t="s">
        <v>170</v>
      </c>
      <c r="D1249" s="225">
        <v>2240105</v>
      </c>
      <c r="E1249" s="232" t="s">
        <v>1219</v>
      </c>
      <c r="F1249" s="227"/>
      <c r="G1249" s="233"/>
      <c r="H1249" s="229" t="e">
        <f t="shared" si="32"/>
        <v>#DIV/0!</v>
      </c>
    </row>
    <row r="1250" ht="19.5" customHeight="1" spans="1:8">
      <c r="A1250" s="224" t="s">
        <v>1215</v>
      </c>
      <c r="B1250" s="224" t="s">
        <v>163</v>
      </c>
      <c r="C1250" s="224" t="s">
        <v>172</v>
      </c>
      <c r="D1250" s="225">
        <v>2240106</v>
      </c>
      <c r="E1250" s="232" t="s">
        <v>1220</v>
      </c>
      <c r="F1250" s="227"/>
      <c r="G1250" s="233"/>
      <c r="H1250" s="229" t="e">
        <f t="shared" si="32"/>
        <v>#DIV/0!</v>
      </c>
    </row>
    <row r="1251" ht="19.5" customHeight="1" spans="1:8">
      <c r="A1251" s="224" t="s">
        <v>1215</v>
      </c>
      <c r="B1251" s="224" t="s">
        <v>163</v>
      </c>
      <c r="C1251" s="224" t="s">
        <v>181</v>
      </c>
      <c r="D1251" s="225">
        <v>2240108</v>
      </c>
      <c r="E1251" s="232" t="s">
        <v>1221</v>
      </c>
      <c r="F1251" s="227">
        <v>107</v>
      </c>
      <c r="G1251" s="233"/>
      <c r="H1251" s="229">
        <f t="shared" si="32"/>
        <v>0</v>
      </c>
    </row>
    <row r="1252" ht="19.5" customHeight="1" spans="1:8">
      <c r="A1252" s="224" t="s">
        <v>1215</v>
      </c>
      <c r="B1252" s="224" t="s">
        <v>163</v>
      </c>
      <c r="C1252" s="224" t="s">
        <v>225</v>
      </c>
      <c r="D1252" s="225">
        <v>2240109</v>
      </c>
      <c r="E1252" s="232" t="s">
        <v>1222</v>
      </c>
      <c r="F1252" s="227"/>
      <c r="G1252" s="233"/>
      <c r="H1252" s="229" t="e">
        <f t="shared" si="32"/>
        <v>#DIV/0!</v>
      </c>
    </row>
    <row r="1253" ht="19.5" customHeight="1" spans="1:8">
      <c r="A1253" s="224" t="s">
        <v>1215</v>
      </c>
      <c r="B1253" s="224" t="s">
        <v>163</v>
      </c>
      <c r="C1253" s="224" t="s">
        <v>185</v>
      </c>
      <c r="D1253" s="225">
        <v>2240150</v>
      </c>
      <c r="E1253" s="232" t="s">
        <v>157</v>
      </c>
      <c r="F1253" s="227"/>
      <c r="G1253" s="233"/>
      <c r="H1253" s="229" t="e">
        <f t="shared" si="32"/>
        <v>#DIV/0!</v>
      </c>
    </row>
    <row r="1254" ht="19.5" customHeight="1" spans="1:8">
      <c r="A1254" s="224" t="s">
        <v>1215</v>
      </c>
      <c r="B1254" s="224" t="s">
        <v>163</v>
      </c>
      <c r="C1254" s="224" t="s">
        <v>174</v>
      </c>
      <c r="D1254" s="225">
        <v>2240199</v>
      </c>
      <c r="E1254" s="232" t="s">
        <v>1223</v>
      </c>
      <c r="F1254" s="227">
        <v>636</v>
      </c>
      <c r="G1254" s="233"/>
      <c r="H1254" s="229">
        <f t="shared" si="32"/>
        <v>0</v>
      </c>
    </row>
    <row r="1255" ht="19.5" customHeight="1" spans="1:8">
      <c r="A1255" s="224" t="s">
        <v>1215</v>
      </c>
      <c r="B1255" s="224" t="s">
        <v>161</v>
      </c>
      <c r="C1255" s="224"/>
      <c r="D1255" s="225">
        <v>22402</v>
      </c>
      <c r="E1255" s="232" t="s">
        <v>1224</v>
      </c>
      <c r="F1255" s="227">
        <v>780</v>
      </c>
      <c r="G1255" s="235">
        <v>613.7</v>
      </c>
      <c r="H1255" s="229">
        <f t="shared" si="32"/>
        <v>0.786794871794872</v>
      </c>
    </row>
    <row r="1256" ht="19.5" customHeight="1" spans="1:8">
      <c r="A1256" s="224" t="s">
        <v>1215</v>
      </c>
      <c r="B1256" s="224" t="s">
        <v>161</v>
      </c>
      <c r="C1256" s="224" t="s">
        <v>163</v>
      </c>
      <c r="D1256" s="225">
        <v>2240201</v>
      </c>
      <c r="E1256" s="232" t="s">
        <v>305</v>
      </c>
      <c r="F1256" s="227"/>
      <c r="G1256" s="233"/>
      <c r="H1256" s="229" t="e">
        <f t="shared" si="32"/>
        <v>#DIV/0!</v>
      </c>
    </row>
    <row r="1257" ht="19.5" customHeight="1" spans="1:8">
      <c r="A1257" s="224" t="s">
        <v>1215</v>
      </c>
      <c r="B1257" s="224" t="s">
        <v>161</v>
      </c>
      <c r="C1257" s="224" t="s">
        <v>164</v>
      </c>
      <c r="D1257" s="225">
        <v>2240202</v>
      </c>
      <c r="E1257" s="232" t="s">
        <v>306</v>
      </c>
      <c r="F1257" s="227"/>
      <c r="G1257" s="235">
        <v>613.7</v>
      </c>
      <c r="H1257" s="229" t="e">
        <f t="shared" si="32"/>
        <v>#DIV/0!</v>
      </c>
    </row>
    <row r="1258" ht="19.5" customHeight="1" spans="1:8">
      <c r="A1258" s="224" t="s">
        <v>1215</v>
      </c>
      <c r="B1258" s="224" t="s">
        <v>161</v>
      </c>
      <c r="C1258" s="224" t="s">
        <v>166</v>
      </c>
      <c r="D1258" s="225">
        <v>2240203</v>
      </c>
      <c r="E1258" s="232" t="s">
        <v>307</v>
      </c>
      <c r="F1258" s="227"/>
      <c r="G1258" s="233"/>
      <c r="H1258" s="229" t="e">
        <f t="shared" si="32"/>
        <v>#DIV/0!</v>
      </c>
    </row>
    <row r="1259" ht="19.5" customHeight="1" spans="1:8">
      <c r="A1259" s="224" t="s">
        <v>1215</v>
      </c>
      <c r="B1259" s="224" t="s">
        <v>161</v>
      </c>
      <c r="C1259" s="224" t="s">
        <v>168</v>
      </c>
      <c r="D1259" s="225">
        <v>2240204</v>
      </c>
      <c r="E1259" s="232" t="s">
        <v>1225</v>
      </c>
      <c r="F1259" s="227">
        <v>582</v>
      </c>
      <c r="G1259" s="233"/>
      <c r="H1259" s="229">
        <f t="shared" si="32"/>
        <v>0</v>
      </c>
    </row>
    <row r="1260" ht="19.5" customHeight="1" spans="1:8">
      <c r="A1260" s="224" t="s">
        <v>1215</v>
      </c>
      <c r="B1260" s="224" t="s">
        <v>161</v>
      </c>
      <c r="C1260" s="224" t="s">
        <v>156</v>
      </c>
      <c r="D1260" s="225">
        <v>2240250</v>
      </c>
      <c r="E1260" s="232" t="s">
        <v>322</v>
      </c>
      <c r="F1260" s="227"/>
      <c r="G1260" s="233"/>
      <c r="H1260" s="229"/>
    </row>
    <row r="1261" ht="19.5" customHeight="1" spans="1:8">
      <c r="A1261" s="224" t="s">
        <v>1215</v>
      </c>
      <c r="B1261" s="224" t="s">
        <v>161</v>
      </c>
      <c r="C1261" s="224" t="s">
        <v>174</v>
      </c>
      <c r="D1261" s="225">
        <v>2240299</v>
      </c>
      <c r="E1261" s="232" t="s">
        <v>1226</v>
      </c>
      <c r="F1261" s="227">
        <v>198</v>
      </c>
      <c r="G1261" s="233"/>
      <c r="H1261" s="229">
        <f>G1261/F1261</f>
        <v>0</v>
      </c>
    </row>
    <row r="1262" ht="19.5" customHeight="1" spans="1:8">
      <c r="A1262" s="224" t="s">
        <v>1215</v>
      </c>
      <c r="B1262" s="224" t="s">
        <v>187</v>
      </c>
      <c r="C1262" s="224"/>
      <c r="D1262" s="225">
        <v>22404</v>
      </c>
      <c r="E1262" s="232" t="s">
        <v>1227</v>
      </c>
      <c r="F1262" s="227"/>
      <c r="G1262" s="233"/>
      <c r="H1262" s="229" t="e">
        <f t="shared" ref="H1262:H1301" si="33">G1262/F1262</f>
        <v>#DIV/0!</v>
      </c>
    </row>
    <row r="1263" ht="19.5" customHeight="1" spans="1:8">
      <c r="A1263" s="224" t="s">
        <v>1215</v>
      </c>
      <c r="B1263" s="224" t="s">
        <v>187</v>
      </c>
      <c r="C1263" s="224" t="s">
        <v>163</v>
      </c>
      <c r="D1263" s="225">
        <v>2240401</v>
      </c>
      <c r="E1263" s="232" t="s">
        <v>305</v>
      </c>
      <c r="F1263" s="227"/>
      <c r="G1263" s="233"/>
      <c r="H1263" s="229" t="e">
        <f t="shared" si="33"/>
        <v>#DIV/0!</v>
      </c>
    </row>
    <row r="1264" ht="19.5" customHeight="1" spans="1:8">
      <c r="A1264" s="224" t="s">
        <v>1215</v>
      </c>
      <c r="B1264" s="224" t="s">
        <v>187</v>
      </c>
      <c r="C1264" s="224" t="s">
        <v>164</v>
      </c>
      <c r="D1264" s="225">
        <v>2240402</v>
      </c>
      <c r="E1264" s="232" t="s">
        <v>306</v>
      </c>
      <c r="F1264" s="227"/>
      <c r="G1264" s="233"/>
      <c r="H1264" s="229" t="e">
        <f t="shared" si="33"/>
        <v>#DIV/0!</v>
      </c>
    </row>
    <row r="1265" ht="19.5" customHeight="1" spans="1:8">
      <c r="A1265" s="224" t="s">
        <v>1215</v>
      </c>
      <c r="B1265" s="224" t="s">
        <v>187</v>
      </c>
      <c r="C1265" s="224" t="s">
        <v>166</v>
      </c>
      <c r="D1265" s="225">
        <v>2240403</v>
      </c>
      <c r="E1265" s="232" t="s">
        <v>307</v>
      </c>
      <c r="F1265" s="227"/>
      <c r="G1265" s="233"/>
      <c r="H1265" s="229" t="e">
        <f t="shared" si="33"/>
        <v>#DIV/0!</v>
      </c>
    </row>
    <row r="1266" ht="19.5" customHeight="1" spans="1:8">
      <c r="A1266" s="224" t="s">
        <v>1215</v>
      </c>
      <c r="B1266" s="224" t="s">
        <v>187</v>
      </c>
      <c r="C1266" s="224" t="s">
        <v>168</v>
      </c>
      <c r="D1266" s="225">
        <v>2240404</v>
      </c>
      <c r="E1266" s="232" t="s">
        <v>1228</v>
      </c>
      <c r="F1266" s="227"/>
      <c r="G1266" s="233"/>
      <c r="H1266" s="229" t="e">
        <f t="shared" si="33"/>
        <v>#DIV/0!</v>
      </c>
    </row>
    <row r="1267" ht="19.5" customHeight="1" spans="1:8">
      <c r="A1267" s="224" t="s">
        <v>1215</v>
      </c>
      <c r="B1267" s="224" t="s">
        <v>187</v>
      </c>
      <c r="C1267" s="224" t="s">
        <v>170</v>
      </c>
      <c r="D1267" s="225">
        <v>2240405</v>
      </c>
      <c r="E1267" s="232" t="s">
        <v>1229</v>
      </c>
      <c r="F1267" s="227"/>
      <c r="G1267" s="233"/>
      <c r="H1267" s="229" t="e">
        <f t="shared" si="33"/>
        <v>#DIV/0!</v>
      </c>
    </row>
    <row r="1268" ht="19.5" customHeight="1" spans="1:8">
      <c r="A1268" s="224" t="s">
        <v>1215</v>
      </c>
      <c r="B1268" s="224" t="s">
        <v>187</v>
      </c>
      <c r="C1268" s="224" t="s">
        <v>156</v>
      </c>
      <c r="D1268" s="225">
        <v>2240450</v>
      </c>
      <c r="E1268" s="232" t="s">
        <v>322</v>
      </c>
      <c r="F1268" s="227"/>
      <c r="G1268" s="233"/>
      <c r="H1268" s="229" t="e">
        <f t="shared" si="33"/>
        <v>#DIV/0!</v>
      </c>
    </row>
    <row r="1269" ht="19.5" customHeight="1" spans="1:8">
      <c r="A1269" s="224" t="s">
        <v>1215</v>
      </c>
      <c r="B1269" s="224" t="s">
        <v>187</v>
      </c>
      <c r="C1269" s="224" t="s">
        <v>174</v>
      </c>
      <c r="D1269" s="225">
        <v>2240499</v>
      </c>
      <c r="E1269" s="232" t="s">
        <v>1230</v>
      </c>
      <c r="F1269" s="227"/>
      <c r="G1269" s="233"/>
      <c r="H1269" s="229" t="e">
        <f t="shared" si="33"/>
        <v>#DIV/0!</v>
      </c>
    </row>
    <row r="1270" ht="19.5" customHeight="1" spans="1:8">
      <c r="A1270" s="224" t="s">
        <v>1215</v>
      </c>
      <c r="B1270" s="224" t="s">
        <v>197</v>
      </c>
      <c r="C1270" s="224"/>
      <c r="D1270" s="225">
        <v>22405</v>
      </c>
      <c r="E1270" s="232" t="s">
        <v>1231</v>
      </c>
      <c r="F1270" s="227"/>
      <c r="G1270" s="233"/>
      <c r="H1270" s="229" t="e">
        <f t="shared" si="33"/>
        <v>#DIV/0!</v>
      </c>
    </row>
    <row r="1271" ht="19.5" customHeight="1" spans="1:8">
      <c r="A1271" s="224" t="s">
        <v>1215</v>
      </c>
      <c r="B1271" s="224" t="s">
        <v>197</v>
      </c>
      <c r="C1271" s="224" t="s">
        <v>163</v>
      </c>
      <c r="D1271" s="225">
        <v>2240501</v>
      </c>
      <c r="E1271" s="232" t="s">
        <v>139</v>
      </c>
      <c r="F1271" s="227"/>
      <c r="G1271" s="233"/>
      <c r="H1271" s="229" t="e">
        <f t="shared" si="33"/>
        <v>#DIV/0!</v>
      </c>
    </row>
    <row r="1272" ht="19.5" customHeight="1" spans="1:8">
      <c r="A1272" s="224" t="s">
        <v>1215</v>
      </c>
      <c r="B1272" s="224" t="s">
        <v>197</v>
      </c>
      <c r="C1272" s="224" t="s">
        <v>164</v>
      </c>
      <c r="D1272" s="225">
        <v>2240502</v>
      </c>
      <c r="E1272" s="232" t="s">
        <v>165</v>
      </c>
      <c r="F1272" s="227"/>
      <c r="G1272" s="233"/>
      <c r="H1272" s="229" t="e">
        <f t="shared" si="33"/>
        <v>#DIV/0!</v>
      </c>
    </row>
    <row r="1273" ht="19.5" customHeight="1" spans="1:8">
      <c r="A1273" s="224" t="s">
        <v>1215</v>
      </c>
      <c r="B1273" s="224" t="s">
        <v>197</v>
      </c>
      <c r="C1273" s="224" t="s">
        <v>166</v>
      </c>
      <c r="D1273" s="225">
        <v>2240503</v>
      </c>
      <c r="E1273" s="232" t="s">
        <v>143</v>
      </c>
      <c r="F1273" s="227"/>
      <c r="G1273" s="233"/>
      <c r="H1273" s="229" t="e">
        <f t="shared" si="33"/>
        <v>#DIV/0!</v>
      </c>
    </row>
    <row r="1274" ht="19.5" customHeight="1" spans="1:8">
      <c r="A1274" s="224" t="s">
        <v>1215</v>
      </c>
      <c r="B1274" s="224" t="s">
        <v>197</v>
      </c>
      <c r="C1274" s="224" t="s">
        <v>168</v>
      </c>
      <c r="D1274" s="225">
        <v>2240504</v>
      </c>
      <c r="E1274" s="232" t="s">
        <v>1232</v>
      </c>
      <c r="F1274" s="227"/>
      <c r="G1274" s="233"/>
      <c r="H1274" s="229" t="e">
        <f t="shared" si="33"/>
        <v>#DIV/0!</v>
      </c>
    </row>
    <row r="1275" ht="19.5" customHeight="1" spans="1:8">
      <c r="A1275" s="224" t="s">
        <v>1215</v>
      </c>
      <c r="B1275" s="224" t="s">
        <v>197</v>
      </c>
      <c r="C1275" s="224" t="s">
        <v>170</v>
      </c>
      <c r="D1275" s="225">
        <v>2240505</v>
      </c>
      <c r="E1275" s="232" t="s">
        <v>1233</v>
      </c>
      <c r="F1275" s="227"/>
      <c r="G1275" s="233"/>
      <c r="H1275" s="229" t="e">
        <f t="shared" si="33"/>
        <v>#DIV/0!</v>
      </c>
    </row>
    <row r="1276" ht="19.5" customHeight="1" spans="1:8">
      <c r="A1276" s="224" t="s">
        <v>1215</v>
      </c>
      <c r="B1276" s="224" t="s">
        <v>197</v>
      </c>
      <c r="C1276" s="224" t="s">
        <v>172</v>
      </c>
      <c r="D1276" s="225">
        <v>2240506</v>
      </c>
      <c r="E1276" s="232" t="s">
        <v>1234</v>
      </c>
      <c r="F1276" s="227"/>
      <c r="G1276" s="233"/>
      <c r="H1276" s="229" t="e">
        <f t="shared" si="33"/>
        <v>#DIV/0!</v>
      </c>
    </row>
    <row r="1277" ht="19.5" customHeight="1" spans="1:8">
      <c r="A1277" s="224" t="s">
        <v>1215</v>
      </c>
      <c r="B1277" s="224" t="s">
        <v>197</v>
      </c>
      <c r="C1277" s="224" t="s">
        <v>192</v>
      </c>
      <c r="D1277" s="225">
        <v>2240507</v>
      </c>
      <c r="E1277" s="232" t="s">
        <v>1235</v>
      </c>
      <c r="F1277" s="227"/>
      <c r="G1277" s="233"/>
      <c r="H1277" s="229" t="e">
        <f t="shared" si="33"/>
        <v>#DIV/0!</v>
      </c>
    </row>
    <row r="1278" ht="19.5" customHeight="1" spans="1:8">
      <c r="A1278" s="224" t="s">
        <v>1215</v>
      </c>
      <c r="B1278" s="224" t="s">
        <v>197</v>
      </c>
      <c r="C1278" s="224" t="s">
        <v>194</v>
      </c>
      <c r="D1278" s="225">
        <v>2240508</v>
      </c>
      <c r="E1278" s="232" t="s">
        <v>1236</v>
      </c>
      <c r="F1278" s="227"/>
      <c r="G1278" s="233"/>
      <c r="H1278" s="229" t="e">
        <f t="shared" si="33"/>
        <v>#DIV/0!</v>
      </c>
    </row>
    <row r="1279" ht="19.5" customHeight="1" spans="1:8">
      <c r="A1279" s="224" t="s">
        <v>1215</v>
      </c>
      <c r="B1279" s="224" t="s">
        <v>197</v>
      </c>
      <c r="C1279" s="224" t="s">
        <v>225</v>
      </c>
      <c r="D1279" s="225">
        <v>2240509</v>
      </c>
      <c r="E1279" s="232" t="s">
        <v>1237</v>
      </c>
      <c r="F1279" s="227"/>
      <c r="G1279" s="233"/>
      <c r="H1279" s="229" t="e">
        <f t="shared" si="33"/>
        <v>#DIV/0!</v>
      </c>
    </row>
    <row r="1280" ht="19.5" customHeight="1" spans="1:8">
      <c r="A1280" s="224" t="s">
        <v>1215</v>
      </c>
      <c r="B1280" s="224" t="s">
        <v>197</v>
      </c>
      <c r="C1280" s="224" t="s">
        <v>227</v>
      </c>
      <c r="D1280" s="225">
        <v>2240510</v>
      </c>
      <c r="E1280" s="232" t="s">
        <v>1238</v>
      </c>
      <c r="F1280" s="227"/>
      <c r="G1280" s="233"/>
      <c r="H1280" s="229" t="e">
        <f t="shared" si="33"/>
        <v>#DIV/0!</v>
      </c>
    </row>
    <row r="1281" ht="19.5" customHeight="1" spans="1:8">
      <c r="A1281" s="224" t="s">
        <v>1215</v>
      </c>
      <c r="B1281" s="224" t="s">
        <v>197</v>
      </c>
      <c r="C1281" s="224" t="s">
        <v>185</v>
      </c>
      <c r="D1281" s="225">
        <v>2240550</v>
      </c>
      <c r="E1281" s="232" t="s">
        <v>1239</v>
      </c>
      <c r="F1281" s="227"/>
      <c r="G1281" s="233"/>
      <c r="H1281" s="229" t="e">
        <f t="shared" si="33"/>
        <v>#DIV/0!</v>
      </c>
    </row>
    <row r="1282" ht="19.5" customHeight="1" spans="1:8">
      <c r="A1282" s="224" t="s">
        <v>1215</v>
      </c>
      <c r="B1282" s="224" t="s">
        <v>197</v>
      </c>
      <c r="C1282" s="224" t="s">
        <v>174</v>
      </c>
      <c r="D1282" s="225">
        <v>2240599</v>
      </c>
      <c r="E1282" s="232" t="s">
        <v>1240</v>
      </c>
      <c r="F1282" s="227"/>
      <c r="G1282" s="233"/>
      <c r="H1282" s="229" t="e">
        <f t="shared" si="33"/>
        <v>#DIV/0!</v>
      </c>
    </row>
    <row r="1283" ht="19.5" customHeight="1" spans="1:8">
      <c r="A1283" s="224" t="s">
        <v>1215</v>
      </c>
      <c r="B1283" s="224" t="s">
        <v>205</v>
      </c>
      <c r="C1283" s="224"/>
      <c r="D1283" s="225">
        <v>22406</v>
      </c>
      <c r="E1283" s="232" t="s">
        <v>1241</v>
      </c>
      <c r="F1283" s="227">
        <v>122</v>
      </c>
      <c r="G1283" s="235">
        <v>200</v>
      </c>
      <c r="H1283" s="229">
        <f t="shared" si="33"/>
        <v>1.63934426229508</v>
      </c>
    </row>
    <row r="1284" ht="19.5" customHeight="1" spans="1:8">
      <c r="A1284" s="224" t="s">
        <v>1215</v>
      </c>
      <c r="B1284" s="224" t="s">
        <v>205</v>
      </c>
      <c r="C1284" s="224" t="s">
        <v>163</v>
      </c>
      <c r="D1284" s="225">
        <v>2240601</v>
      </c>
      <c r="E1284" s="232" t="s">
        <v>1242</v>
      </c>
      <c r="F1284" s="227">
        <v>122</v>
      </c>
      <c r="G1284" s="235">
        <v>200</v>
      </c>
      <c r="H1284" s="229">
        <f t="shared" si="33"/>
        <v>1.63934426229508</v>
      </c>
    </row>
    <row r="1285" ht="19.5" customHeight="1" spans="1:8">
      <c r="A1285" s="224" t="s">
        <v>1215</v>
      </c>
      <c r="B1285" s="224" t="s">
        <v>205</v>
      </c>
      <c r="C1285" s="224" t="s">
        <v>164</v>
      </c>
      <c r="D1285" s="225">
        <v>2240602</v>
      </c>
      <c r="E1285" s="232" t="s">
        <v>1243</v>
      </c>
      <c r="F1285" s="227"/>
      <c r="G1285" s="233"/>
      <c r="H1285" s="229" t="e">
        <f t="shared" si="33"/>
        <v>#DIV/0!</v>
      </c>
    </row>
    <row r="1286" ht="19.5" customHeight="1" spans="1:8">
      <c r="A1286" s="224" t="s">
        <v>1215</v>
      </c>
      <c r="B1286" s="224" t="s">
        <v>205</v>
      </c>
      <c r="C1286" s="224" t="s">
        <v>174</v>
      </c>
      <c r="D1286" s="225">
        <v>2240699</v>
      </c>
      <c r="E1286" s="232" t="s">
        <v>1244</v>
      </c>
      <c r="F1286" s="227"/>
      <c r="G1286" s="233"/>
      <c r="H1286" s="229" t="e">
        <f t="shared" si="33"/>
        <v>#DIV/0!</v>
      </c>
    </row>
    <row r="1287" ht="19.5" customHeight="1" spans="1:8">
      <c r="A1287" s="224" t="s">
        <v>1215</v>
      </c>
      <c r="B1287" s="224" t="s">
        <v>213</v>
      </c>
      <c r="C1287" s="224"/>
      <c r="D1287" s="225">
        <v>22407</v>
      </c>
      <c r="E1287" s="232" t="s">
        <v>1245</v>
      </c>
      <c r="F1287" s="227">
        <v>687</v>
      </c>
      <c r="G1287" s="233"/>
      <c r="H1287" s="229">
        <f t="shared" si="33"/>
        <v>0</v>
      </c>
    </row>
    <row r="1288" ht="19.5" customHeight="1" spans="1:8">
      <c r="A1288" s="224" t="s">
        <v>1215</v>
      </c>
      <c r="B1288" s="224" t="s">
        <v>213</v>
      </c>
      <c r="C1288" s="224" t="s">
        <v>142</v>
      </c>
      <c r="D1288" s="225">
        <v>2240703</v>
      </c>
      <c r="E1288" s="232" t="s">
        <v>1246</v>
      </c>
      <c r="F1288" s="227">
        <v>687</v>
      </c>
      <c r="G1288" s="233"/>
      <c r="H1288" s="229">
        <f t="shared" si="33"/>
        <v>0</v>
      </c>
    </row>
    <row r="1289" ht="19.5" customHeight="1" spans="1:8">
      <c r="A1289" s="224" t="s">
        <v>1215</v>
      </c>
      <c r="B1289" s="224" t="s">
        <v>213</v>
      </c>
      <c r="C1289" s="224" t="s">
        <v>144</v>
      </c>
      <c r="D1289" s="225">
        <v>2240704</v>
      </c>
      <c r="E1289" s="232" t="s">
        <v>1247</v>
      </c>
      <c r="F1289" s="227"/>
      <c r="G1289" s="233"/>
      <c r="H1289" s="229" t="e">
        <f t="shared" si="33"/>
        <v>#DIV/0!</v>
      </c>
    </row>
    <row r="1290" ht="19.5" customHeight="1" spans="1:8">
      <c r="A1290" s="224" t="s">
        <v>1215</v>
      </c>
      <c r="B1290" s="224" t="s">
        <v>213</v>
      </c>
      <c r="C1290" s="224" t="s">
        <v>158</v>
      </c>
      <c r="D1290" s="225">
        <v>2240799</v>
      </c>
      <c r="E1290" s="232" t="s">
        <v>1248</v>
      </c>
      <c r="F1290" s="227"/>
      <c r="G1290" s="233"/>
      <c r="H1290" s="229" t="e">
        <f t="shared" si="33"/>
        <v>#DIV/0!</v>
      </c>
    </row>
    <row r="1291" ht="19.5" customHeight="1" spans="1:8">
      <c r="A1291" s="224" t="s">
        <v>1215</v>
      </c>
      <c r="B1291" s="224" t="s">
        <v>174</v>
      </c>
      <c r="C1291" s="224"/>
      <c r="D1291" s="225">
        <v>22499</v>
      </c>
      <c r="E1291" s="232" t="s">
        <v>1249</v>
      </c>
      <c r="F1291" s="227">
        <v>620</v>
      </c>
      <c r="G1291" s="233"/>
      <c r="H1291" s="229">
        <f t="shared" si="33"/>
        <v>0</v>
      </c>
    </row>
    <row r="1292" ht="19.5" customHeight="1" spans="1:8">
      <c r="A1292" s="224" t="s">
        <v>1215</v>
      </c>
      <c r="B1292" s="224" t="s">
        <v>174</v>
      </c>
      <c r="C1292" s="224" t="s">
        <v>174</v>
      </c>
      <c r="D1292" s="225">
        <v>2249999</v>
      </c>
      <c r="E1292" s="232" t="s">
        <v>1250</v>
      </c>
      <c r="F1292" s="227">
        <v>620</v>
      </c>
      <c r="G1292" s="233"/>
      <c r="H1292" s="229">
        <f t="shared" si="33"/>
        <v>0</v>
      </c>
    </row>
    <row r="1293" ht="19.5" customHeight="1" spans="1:8">
      <c r="A1293" s="224" t="s">
        <v>1251</v>
      </c>
      <c r="B1293" s="224"/>
      <c r="C1293" s="224"/>
      <c r="D1293" s="225">
        <v>227</v>
      </c>
      <c r="E1293" s="232" t="s">
        <v>1252</v>
      </c>
      <c r="F1293" s="227"/>
      <c r="G1293" s="242">
        <v>1700</v>
      </c>
      <c r="H1293" s="229" t="e">
        <f t="shared" si="33"/>
        <v>#DIV/0!</v>
      </c>
    </row>
    <row r="1294" ht="19.5" customHeight="1" spans="1:8">
      <c r="A1294" s="224" t="s">
        <v>1253</v>
      </c>
      <c r="B1294" s="224"/>
      <c r="C1294" s="224"/>
      <c r="D1294" s="225">
        <v>232</v>
      </c>
      <c r="E1294" s="232" t="s">
        <v>1254</v>
      </c>
      <c r="F1294" s="227">
        <v>5325</v>
      </c>
      <c r="G1294" s="235">
        <v>11200</v>
      </c>
      <c r="H1294" s="229">
        <f t="shared" si="33"/>
        <v>2.10328638497653</v>
      </c>
    </row>
    <row r="1295" ht="19.5" customHeight="1" spans="1:8">
      <c r="A1295" s="224" t="s">
        <v>1253</v>
      </c>
      <c r="B1295" s="224" t="s">
        <v>163</v>
      </c>
      <c r="C1295" s="224"/>
      <c r="D1295" s="225">
        <v>23201</v>
      </c>
      <c r="E1295" s="232" t="s">
        <v>1255</v>
      </c>
      <c r="F1295" s="227"/>
      <c r="G1295" s="233"/>
      <c r="H1295" s="229" t="e">
        <f t="shared" si="33"/>
        <v>#DIV/0!</v>
      </c>
    </row>
    <row r="1296" ht="19.5" customHeight="1" spans="1:8">
      <c r="A1296" s="224" t="s">
        <v>1253</v>
      </c>
      <c r="B1296" s="224" t="s">
        <v>137</v>
      </c>
      <c r="C1296" s="224" t="s">
        <v>137</v>
      </c>
      <c r="D1296" s="225">
        <v>2320101</v>
      </c>
      <c r="E1296" s="232" t="s">
        <v>1256</v>
      </c>
      <c r="F1296" s="227"/>
      <c r="G1296" s="233"/>
      <c r="H1296" s="229" t="e">
        <f t="shared" si="33"/>
        <v>#DIV/0!</v>
      </c>
    </row>
    <row r="1297" ht="19.5" customHeight="1" spans="1:8">
      <c r="A1297" s="224" t="s">
        <v>1253</v>
      </c>
      <c r="B1297" s="224" t="s">
        <v>161</v>
      </c>
      <c r="C1297" s="224"/>
      <c r="D1297" s="225">
        <v>23202</v>
      </c>
      <c r="E1297" s="232" t="s">
        <v>1257</v>
      </c>
      <c r="F1297" s="227"/>
      <c r="G1297" s="233"/>
      <c r="H1297" s="229" t="e">
        <f t="shared" si="33"/>
        <v>#DIV/0!</v>
      </c>
    </row>
    <row r="1298" ht="19.5" customHeight="1" spans="1:8">
      <c r="A1298" s="224" t="s">
        <v>1253</v>
      </c>
      <c r="B1298" s="224" t="s">
        <v>161</v>
      </c>
      <c r="C1298" s="224" t="s">
        <v>137</v>
      </c>
      <c r="D1298" s="225">
        <v>2320201</v>
      </c>
      <c r="E1298" s="232" t="s">
        <v>1258</v>
      </c>
      <c r="F1298" s="227"/>
      <c r="G1298" s="233"/>
      <c r="H1298" s="229" t="e">
        <f t="shared" si="33"/>
        <v>#DIV/0!</v>
      </c>
    </row>
    <row r="1299" ht="19.5" customHeight="1" spans="1:8">
      <c r="A1299" s="224" t="s">
        <v>1253</v>
      </c>
      <c r="B1299" s="224" t="s">
        <v>161</v>
      </c>
      <c r="C1299" s="224" t="s">
        <v>140</v>
      </c>
      <c r="D1299" s="225">
        <v>2320202</v>
      </c>
      <c r="E1299" s="232" t="s">
        <v>1259</v>
      </c>
      <c r="F1299" s="227"/>
      <c r="G1299" s="233"/>
      <c r="H1299" s="229" t="e">
        <f t="shared" si="33"/>
        <v>#DIV/0!</v>
      </c>
    </row>
    <row r="1300" ht="19.5" customHeight="1" spans="1:8">
      <c r="A1300" s="224" t="s">
        <v>1253</v>
      </c>
      <c r="B1300" s="224" t="s">
        <v>161</v>
      </c>
      <c r="C1300" s="224" t="s">
        <v>142</v>
      </c>
      <c r="D1300" s="225">
        <v>2320203</v>
      </c>
      <c r="E1300" s="232" t="s">
        <v>1260</v>
      </c>
      <c r="F1300" s="227"/>
      <c r="G1300" s="233"/>
      <c r="H1300" s="229" t="e">
        <f t="shared" si="33"/>
        <v>#DIV/0!</v>
      </c>
    </row>
    <row r="1301" ht="19.5" customHeight="1" spans="1:8">
      <c r="A1301" s="224" t="s">
        <v>1253</v>
      </c>
      <c r="B1301" s="224" t="s">
        <v>161</v>
      </c>
      <c r="C1301" s="224" t="s">
        <v>158</v>
      </c>
      <c r="D1301" s="225">
        <v>2320299</v>
      </c>
      <c r="E1301" s="232" t="s">
        <v>1261</v>
      </c>
      <c r="F1301" s="227"/>
      <c r="G1301" s="233"/>
      <c r="H1301" s="229" t="e">
        <f t="shared" si="33"/>
        <v>#DIV/0!</v>
      </c>
    </row>
    <row r="1302" ht="19.5" customHeight="1" spans="1:8">
      <c r="A1302" s="224" t="s">
        <v>1253</v>
      </c>
      <c r="B1302" s="224" t="s">
        <v>176</v>
      </c>
      <c r="C1302" s="224"/>
      <c r="D1302" s="225">
        <v>23203</v>
      </c>
      <c r="E1302" s="232" t="s">
        <v>1262</v>
      </c>
      <c r="F1302" s="227">
        <v>5325</v>
      </c>
      <c r="G1302" s="235">
        <v>11200</v>
      </c>
      <c r="H1302" s="229">
        <f t="shared" ref="H1302:H1314" si="34">G1302/F1302</f>
        <v>2.10328638497653</v>
      </c>
    </row>
    <row r="1303" ht="19.5" customHeight="1" spans="1:8">
      <c r="A1303" s="224" t="s">
        <v>1253</v>
      </c>
      <c r="B1303" s="224" t="s">
        <v>176</v>
      </c>
      <c r="C1303" s="224" t="s">
        <v>163</v>
      </c>
      <c r="D1303" s="225">
        <v>2320301</v>
      </c>
      <c r="E1303" s="232" t="s">
        <v>1263</v>
      </c>
      <c r="F1303" s="227">
        <v>5325</v>
      </c>
      <c r="G1303" s="235">
        <v>11200</v>
      </c>
      <c r="H1303" s="229">
        <f t="shared" si="34"/>
        <v>2.10328638497653</v>
      </c>
    </row>
    <row r="1304" ht="19.5" customHeight="1" spans="1:8">
      <c r="A1304" s="224" t="s">
        <v>1253</v>
      </c>
      <c r="B1304" s="224" t="s">
        <v>176</v>
      </c>
      <c r="C1304" s="224" t="s">
        <v>161</v>
      </c>
      <c r="D1304" s="225">
        <v>2320302</v>
      </c>
      <c r="E1304" s="232" t="s">
        <v>1264</v>
      </c>
      <c r="F1304" s="227"/>
      <c r="G1304" s="233"/>
      <c r="H1304" s="229" t="e">
        <f t="shared" si="34"/>
        <v>#DIV/0!</v>
      </c>
    </row>
    <row r="1305" ht="19.5" customHeight="1" spans="1:8">
      <c r="A1305" s="224" t="s">
        <v>1253</v>
      </c>
      <c r="B1305" s="224" t="s">
        <v>176</v>
      </c>
      <c r="C1305" s="224" t="s">
        <v>176</v>
      </c>
      <c r="D1305" s="225">
        <v>2320303</v>
      </c>
      <c r="E1305" s="232" t="s">
        <v>1265</v>
      </c>
      <c r="F1305" s="227"/>
      <c r="G1305" s="233"/>
      <c r="H1305" s="229" t="e">
        <f t="shared" si="34"/>
        <v>#DIV/0!</v>
      </c>
    </row>
    <row r="1306" ht="19.5" customHeight="1" spans="1:8">
      <c r="A1306" s="224" t="s">
        <v>1253</v>
      </c>
      <c r="B1306" s="224" t="s">
        <v>176</v>
      </c>
      <c r="C1306" s="224" t="s">
        <v>174</v>
      </c>
      <c r="D1306" s="225">
        <v>2320399</v>
      </c>
      <c r="E1306" s="232" t="s">
        <v>1266</v>
      </c>
      <c r="F1306" s="227"/>
      <c r="G1306" s="233"/>
      <c r="H1306" s="229" t="e">
        <f t="shared" si="34"/>
        <v>#DIV/0!</v>
      </c>
    </row>
    <row r="1307" ht="19.5" customHeight="1" spans="1:8">
      <c r="A1307" s="224" t="s">
        <v>1267</v>
      </c>
      <c r="B1307" s="224"/>
      <c r="C1307" s="224"/>
      <c r="D1307" s="225">
        <v>233</v>
      </c>
      <c r="E1307" s="232" t="s">
        <v>1268</v>
      </c>
      <c r="F1307" s="227"/>
      <c r="G1307" s="233"/>
      <c r="H1307" s="229" t="e">
        <f t="shared" si="34"/>
        <v>#DIV/0!</v>
      </c>
    </row>
    <row r="1308" ht="19.5" customHeight="1" spans="1:8">
      <c r="A1308" s="224" t="s">
        <v>1267</v>
      </c>
      <c r="B1308" s="224" t="s">
        <v>163</v>
      </c>
      <c r="C1308" s="224"/>
      <c r="D1308" s="225">
        <v>23301</v>
      </c>
      <c r="E1308" s="232" t="s">
        <v>1269</v>
      </c>
      <c r="F1308" s="227"/>
      <c r="G1308" s="233"/>
      <c r="H1308" s="229" t="e">
        <f t="shared" si="34"/>
        <v>#DIV/0!</v>
      </c>
    </row>
    <row r="1309" ht="19.5" customHeight="1" spans="1:8">
      <c r="A1309" s="224" t="s">
        <v>1267</v>
      </c>
      <c r="B1309" s="224" t="s">
        <v>164</v>
      </c>
      <c r="C1309" s="224"/>
      <c r="D1309" s="225">
        <v>23302</v>
      </c>
      <c r="E1309" s="232" t="s">
        <v>1270</v>
      </c>
      <c r="F1309" s="227"/>
      <c r="G1309" s="233"/>
      <c r="H1309" s="229" t="e">
        <f t="shared" si="34"/>
        <v>#DIV/0!</v>
      </c>
    </row>
    <row r="1310" ht="19.5" customHeight="1" spans="1:8">
      <c r="A1310" s="224" t="s">
        <v>1267</v>
      </c>
      <c r="B1310" s="224" t="s">
        <v>166</v>
      </c>
      <c r="C1310" s="224"/>
      <c r="D1310" s="225">
        <v>23303</v>
      </c>
      <c r="E1310" s="232" t="s">
        <v>1271</v>
      </c>
      <c r="F1310" s="227"/>
      <c r="G1310" s="233"/>
      <c r="H1310" s="229" t="e">
        <f t="shared" si="34"/>
        <v>#DIV/0!</v>
      </c>
    </row>
    <row r="1311" ht="19.5" customHeight="1" spans="1:8">
      <c r="A1311" s="224" t="s">
        <v>1272</v>
      </c>
      <c r="B1311" s="224"/>
      <c r="C1311" s="224"/>
      <c r="D1311" s="225">
        <v>229</v>
      </c>
      <c r="E1311" s="232" t="s">
        <v>1273</v>
      </c>
      <c r="F1311" s="227"/>
      <c r="G1311" s="242">
        <v>11302</v>
      </c>
      <c r="H1311" s="229" t="e">
        <f t="shared" si="34"/>
        <v>#DIV/0!</v>
      </c>
    </row>
    <row r="1312" ht="19.5" customHeight="1" spans="1:8">
      <c r="A1312" s="224" t="s">
        <v>1272</v>
      </c>
      <c r="B1312" s="224" t="s">
        <v>140</v>
      </c>
      <c r="C1312" s="224" t="s">
        <v>137</v>
      </c>
      <c r="D1312" s="225">
        <v>2290201</v>
      </c>
      <c r="E1312" s="232" t="s">
        <v>1274</v>
      </c>
      <c r="F1312" s="227"/>
      <c r="G1312" s="235">
        <v>8100</v>
      </c>
      <c r="H1312" s="229" t="e">
        <f t="shared" si="34"/>
        <v>#DIV/0!</v>
      </c>
    </row>
    <row r="1313" ht="19.5" customHeight="1" spans="1:8">
      <c r="A1313" s="224" t="s">
        <v>1272</v>
      </c>
      <c r="B1313" s="224" t="s">
        <v>158</v>
      </c>
      <c r="C1313" s="224" t="s">
        <v>158</v>
      </c>
      <c r="D1313" s="225">
        <v>2299999</v>
      </c>
      <c r="E1313" s="232" t="s">
        <v>1275</v>
      </c>
      <c r="F1313" s="227"/>
      <c r="G1313" s="235">
        <v>3202</v>
      </c>
      <c r="H1313" s="229" t="e">
        <f t="shared" si="34"/>
        <v>#DIV/0!</v>
      </c>
    </row>
    <row r="1314" ht="19.5" customHeight="1" spans="1:8">
      <c r="A1314" s="224"/>
      <c r="B1314" s="224"/>
      <c r="C1314" s="224"/>
      <c r="D1314" s="224"/>
      <c r="E1314" s="247" t="s">
        <v>1276</v>
      </c>
      <c r="F1314" s="248">
        <f>F6+F254+F293+F310+F398+F450+F504+F560+F683+F766+F836+F859+F962+F1014+F1078+F1098+F1127+F1137+F1182+F1201++F1243+F1294+F1293+F1307+F1311</f>
        <v>295350</v>
      </c>
      <c r="G1314" s="242">
        <f>G6+G293+G310+G398+G450+G504+G560+G683+G766+G836+G859+G962+G1014+G1078+G1137+G1182+G1201+G1243+G1293+G1294+G1311</f>
        <v>283189.814081053</v>
      </c>
      <c r="H1314" s="229">
        <f t="shared" si="34"/>
        <v>0.958827879062311</v>
      </c>
    </row>
  </sheetData>
  <autoFilter ref="A5:AV1314">
    <extLst/>
  </autoFilter>
  <mergeCells count="2">
    <mergeCell ref="A2:H2"/>
    <mergeCell ref="A4:C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71"/>
  <sheetViews>
    <sheetView workbookViewId="0">
      <pane ySplit="4" topLeftCell="A55" activePane="bottomLeft" state="frozen"/>
      <selection/>
      <selection pane="bottomLeft" activeCell="I72" sqref="I72"/>
    </sheetView>
  </sheetViews>
  <sheetFormatPr defaultColWidth="6.75" defaultRowHeight="10.8"/>
  <cols>
    <col min="1" max="2" width="6.75" style="45"/>
    <col min="3" max="3" width="8.62962962962963" style="45" customWidth="1"/>
    <col min="4" max="4" width="44.3796296296296" style="45" customWidth="1"/>
    <col min="5" max="7" width="22.3796296296296" style="45" customWidth="1"/>
    <col min="8" max="9" width="9" style="45" customWidth="1"/>
    <col min="10" max="14" width="6.37962962962963" style="45" customWidth="1"/>
    <col min="15" max="47" width="9" style="45" customWidth="1"/>
    <col min="48" max="16384" width="6.75" style="45"/>
  </cols>
  <sheetData>
    <row r="1" ht="19.5" customHeight="1" spans="4:4">
      <c r="D1" s="61"/>
    </row>
    <row r="2" ht="34.5" customHeight="1" spans="1:47">
      <c r="A2" s="127" t="s">
        <v>1277</v>
      </c>
      <c r="B2" s="127"/>
      <c r="C2" s="127"/>
      <c r="D2" s="127"/>
      <c r="E2" s="127"/>
      <c r="F2" s="127"/>
      <c r="G2" s="127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</row>
    <row r="3" ht="19.5" customHeight="1" spans="4:47">
      <c r="D3" s="202"/>
      <c r="E3" s="202"/>
      <c r="F3" s="203"/>
      <c r="G3" s="204" t="s">
        <v>52</v>
      </c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</row>
    <row r="4" ht="36" customHeight="1" spans="1:47">
      <c r="A4" s="186" t="s">
        <v>1278</v>
      </c>
      <c r="B4" s="188"/>
      <c r="C4" s="116" t="s">
        <v>91</v>
      </c>
      <c r="D4" s="116" t="s">
        <v>92</v>
      </c>
      <c r="E4" s="116" t="s">
        <v>54</v>
      </c>
      <c r="F4" s="206" t="s">
        <v>55</v>
      </c>
      <c r="G4" s="207" t="s">
        <v>56</v>
      </c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14"/>
    </row>
    <row r="5" ht="21" customHeight="1" spans="1:47">
      <c r="A5" s="208" t="s">
        <v>133</v>
      </c>
      <c r="B5" s="208" t="s">
        <v>134</v>
      </c>
      <c r="C5" s="68"/>
      <c r="D5" s="209"/>
      <c r="E5" s="116"/>
      <c r="F5" s="206"/>
      <c r="G5" s="207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14"/>
    </row>
    <row r="6" ht="19.5" customHeight="1" spans="1:47">
      <c r="A6" s="68" t="s">
        <v>1279</v>
      </c>
      <c r="B6" s="210"/>
      <c r="C6" s="68" t="s">
        <v>1279</v>
      </c>
      <c r="D6" s="211" t="s">
        <v>1280</v>
      </c>
      <c r="E6" s="212">
        <v>38160</v>
      </c>
      <c r="F6" s="212">
        <v>38952.1031841867</v>
      </c>
      <c r="G6" s="213">
        <f t="shared" ref="G6:G9" si="0">F6/E6</f>
        <v>1.02075742096925</v>
      </c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</row>
    <row r="7" ht="19.5" customHeight="1" spans="1:47">
      <c r="A7" s="68" t="s">
        <v>1279</v>
      </c>
      <c r="B7" s="210" t="s">
        <v>137</v>
      </c>
      <c r="C7" s="68" t="s">
        <v>1281</v>
      </c>
      <c r="D7" s="211" t="s">
        <v>1282</v>
      </c>
      <c r="E7" s="212">
        <v>24687</v>
      </c>
      <c r="F7" s="212">
        <v>21829.2226</v>
      </c>
      <c r="G7" s="213">
        <f t="shared" si="0"/>
        <v>0.884239583586503</v>
      </c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</row>
    <row r="8" ht="19.5" customHeight="1" spans="1:7">
      <c r="A8" s="68" t="s">
        <v>1279</v>
      </c>
      <c r="B8" s="210" t="s">
        <v>140</v>
      </c>
      <c r="C8" s="68" t="s">
        <v>1283</v>
      </c>
      <c r="D8" s="211" t="s">
        <v>1284</v>
      </c>
      <c r="E8" s="212">
        <v>7324</v>
      </c>
      <c r="F8" s="212">
        <v>7238.69142338666</v>
      </c>
      <c r="G8" s="213">
        <f t="shared" si="0"/>
        <v>0.988352187791734</v>
      </c>
    </row>
    <row r="9" ht="19.5" customHeight="1" spans="1:7">
      <c r="A9" s="68" t="s">
        <v>1279</v>
      </c>
      <c r="B9" s="210" t="s">
        <v>142</v>
      </c>
      <c r="C9" s="68" t="s">
        <v>1285</v>
      </c>
      <c r="D9" s="211" t="s">
        <v>1286</v>
      </c>
      <c r="E9" s="212">
        <v>2646</v>
      </c>
      <c r="F9" s="212">
        <v>3663.6796608</v>
      </c>
      <c r="G9" s="213">
        <f t="shared" si="0"/>
        <v>1.38461060498866</v>
      </c>
    </row>
    <row r="10" ht="19.5" customHeight="1" spans="1:7">
      <c r="A10" s="68" t="s">
        <v>1279</v>
      </c>
      <c r="B10" s="210" t="s">
        <v>158</v>
      </c>
      <c r="C10" s="68" t="s">
        <v>1287</v>
      </c>
      <c r="D10" s="211" t="s">
        <v>1288</v>
      </c>
      <c r="E10" s="212">
        <v>3503</v>
      </c>
      <c r="F10" s="212">
        <v>6220.50950000004</v>
      </c>
      <c r="G10" s="213">
        <f t="shared" ref="G10:G17" si="1">F10/E10</f>
        <v>1.77576634313447</v>
      </c>
    </row>
    <row r="11" ht="19.5" customHeight="1" spans="1:7">
      <c r="A11" s="68" t="s">
        <v>1289</v>
      </c>
      <c r="B11" s="210"/>
      <c r="C11" s="68" t="s">
        <v>1289</v>
      </c>
      <c r="D11" s="211" t="s">
        <v>1290</v>
      </c>
      <c r="E11" s="212">
        <v>34784</v>
      </c>
      <c r="F11" s="212">
        <v>23605.3797872</v>
      </c>
      <c r="G11" s="213">
        <f t="shared" si="1"/>
        <v>0.678627523781049</v>
      </c>
    </row>
    <row r="12" ht="19.5" customHeight="1" spans="1:7">
      <c r="A12" s="68" t="s">
        <v>1289</v>
      </c>
      <c r="B12" s="210" t="s">
        <v>137</v>
      </c>
      <c r="C12" s="68" t="s">
        <v>1291</v>
      </c>
      <c r="D12" s="211" t="s">
        <v>1292</v>
      </c>
      <c r="E12" s="212">
        <v>11592</v>
      </c>
      <c r="F12" s="212">
        <v>6472.6537872</v>
      </c>
      <c r="G12" s="213">
        <f t="shared" si="1"/>
        <v>0.558372479917184</v>
      </c>
    </row>
    <row r="13" ht="19.5" customHeight="1" spans="1:7">
      <c r="A13" s="68" t="s">
        <v>1289</v>
      </c>
      <c r="B13" s="210" t="s">
        <v>140</v>
      </c>
      <c r="C13" s="68" t="s">
        <v>1293</v>
      </c>
      <c r="D13" s="211" t="s">
        <v>1294</v>
      </c>
      <c r="E13" s="212">
        <v>161</v>
      </c>
      <c r="F13" s="212"/>
      <c r="G13" s="213">
        <f t="shared" si="1"/>
        <v>0</v>
      </c>
    </row>
    <row r="14" ht="19.5" customHeight="1" spans="1:7">
      <c r="A14" s="68" t="s">
        <v>1289</v>
      </c>
      <c r="B14" s="210" t="s">
        <v>142</v>
      </c>
      <c r="C14" s="68" t="s">
        <v>1295</v>
      </c>
      <c r="D14" s="211" t="s">
        <v>1296</v>
      </c>
      <c r="E14" s="212">
        <v>197</v>
      </c>
      <c r="F14" s="212"/>
      <c r="G14" s="213">
        <f t="shared" si="1"/>
        <v>0</v>
      </c>
    </row>
    <row r="15" ht="19.5" customHeight="1" spans="1:7">
      <c r="A15" s="68" t="s">
        <v>1289</v>
      </c>
      <c r="B15" s="210" t="s">
        <v>144</v>
      </c>
      <c r="C15" s="68" t="s">
        <v>1297</v>
      </c>
      <c r="D15" s="211" t="s">
        <v>1298</v>
      </c>
      <c r="E15" s="212">
        <v>43</v>
      </c>
      <c r="F15" s="212"/>
      <c r="G15" s="213">
        <f t="shared" si="1"/>
        <v>0</v>
      </c>
    </row>
    <row r="16" ht="19.5" customHeight="1" spans="1:7">
      <c r="A16" s="68" t="s">
        <v>1289</v>
      </c>
      <c r="B16" s="210" t="s">
        <v>146</v>
      </c>
      <c r="C16" s="68" t="s">
        <v>1299</v>
      </c>
      <c r="D16" s="211" t="s">
        <v>1300</v>
      </c>
      <c r="E16" s="212">
        <v>3762</v>
      </c>
      <c r="F16" s="212"/>
      <c r="G16" s="213">
        <f t="shared" si="1"/>
        <v>0</v>
      </c>
    </row>
    <row r="17" ht="19.5" customHeight="1" spans="1:7">
      <c r="A17" s="68" t="s">
        <v>1289</v>
      </c>
      <c r="B17" s="210" t="s">
        <v>148</v>
      </c>
      <c r="C17" s="68" t="s">
        <v>1301</v>
      </c>
      <c r="D17" s="211" t="s">
        <v>1302</v>
      </c>
      <c r="E17" s="212">
        <v>52</v>
      </c>
      <c r="F17" s="212"/>
      <c r="G17" s="213">
        <f t="shared" si="1"/>
        <v>0</v>
      </c>
    </row>
    <row r="18" ht="19.5" customHeight="1" spans="1:7">
      <c r="A18" s="68" t="s">
        <v>1289</v>
      </c>
      <c r="B18" s="210" t="s">
        <v>150</v>
      </c>
      <c r="C18" s="68" t="s">
        <v>1303</v>
      </c>
      <c r="D18" s="211" t="s">
        <v>1304</v>
      </c>
      <c r="E18" s="212"/>
      <c r="F18" s="212"/>
      <c r="G18" s="213"/>
    </row>
    <row r="19" ht="19.5" customHeight="1" spans="1:7">
      <c r="A19" s="68" t="s">
        <v>1289</v>
      </c>
      <c r="B19" s="210" t="s">
        <v>152</v>
      </c>
      <c r="C19" s="68" t="s">
        <v>1305</v>
      </c>
      <c r="D19" s="211" t="s">
        <v>1306</v>
      </c>
      <c r="E19" s="212">
        <v>56</v>
      </c>
      <c r="F19" s="212"/>
      <c r="G19" s="213">
        <f t="shared" ref="G19:G24" si="2">F19/E19</f>
        <v>0</v>
      </c>
    </row>
    <row r="20" ht="19.5" customHeight="1" spans="1:7">
      <c r="A20" s="68" t="s">
        <v>1289</v>
      </c>
      <c r="B20" s="210" t="s">
        <v>154</v>
      </c>
      <c r="C20" s="68" t="s">
        <v>1307</v>
      </c>
      <c r="D20" s="211" t="s">
        <v>1308</v>
      </c>
      <c r="E20" s="212">
        <v>328</v>
      </c>
      <c r="F20" s="212">
        <v>14491.126</v>
      </c>
      <c r="G20" s="213">
        <f t="shared" si="2"/>
        <v>44.180262195122</v>
      </c>
    </row>
    <row r="21" ht="19.5" customHeight="1" spans="1:7">
      <c r="A21" s="68" t="s">
        <v>1289</v>
      </c>
      <c r="B21" s="210" t="s">
        <v>158</v>
      </c>
      <c r="C21" s="68" t="s">
        <v>1309</v>
      </c>
      <c r="D21" s="211" t="s">
        <v>1310</v>
      </c>
      <c r="E21" s="212">
        <v>18593</v>
      </c>
      <c r="F21" s="212">
        <v>2641.6</v>
      </c>
      <c r="G21" s="213">
        <f t="shared" si="2"/>
        <v>0.142074974452751</v>
      </c>
    </row>
    <row r="22" ht="19.5" customHeight="1" spans="1:7">
      <c r="A22" s="68" t="s">
        <v>1311</v>
      </c>
      <c r="B22" s="210"/>
      <c r="C22" s="68" t="s">
        <v>1311</v>
      </c>
      <c r="D22" s="211" t="s">
        <v>1312</v>
      </c>
      <c r="E22" s="212">
        <v>48155</v>
      </c>
      <c r="F22" s="212">
        <v>7451.69</v>
      </c>
      <c r="G22" s="213">
        <f t="shared" si="2"/>
        <v>0.154743847990863</v>
      </c>
    </row>
    <row r="23" ht="19.5" customHeight="1" spans="1:7">
      <c r="A23" s="68" t="s">
        <v>1311</v>
      </c>
      <c r="B23" s="210" t="s">
        <v>137</v>
      </c>
      <c r="C23" s="68" t="s">
        <v>1313</v>
      </c>
      <c r="D23" s="211" t="s">
        <v>1314</v>
      </c>
      <c r="E23" s="212">
        <v>372</v>
      </c>
      <c r="F23" s="212"/>
      <c r="G23" s="213">
        <f t="shared" si="2"/>
        <v>0</v>
      </c>
    </row>
    <row r="24" ht="19.5" customHeight="1" spans="1:7">
      <c r="A24" s="68" t="s">
        <v>1311</v>
      </c>
      <c r="B24" s="210" t="s">
        <v>140</v>
      </c>
      <c r="C24" s="68" t="s">
        <v>1315</v>
      </c>
      <c r="D24" s="211" t="s">
        <v>1316</v>
      </c>
      <c r="E24" s="212">
        <v>39142</v>
      </c>
      <c r="F24" s="212"/>
      <c r="G24" s="213">
        <f t="shared" si="2"/>
        <v>0</v>
      </c>
    </row>
    <row r="25" ht="19.5" customHeight="1" spans="1:7">
      <c r="A25" s="68" t="s">
        <v>1311</v>
      </c>
      <c r="B25" s="210" t="s">
        <v>142</v>
      </c>
      <c r="C25" s="68" t="s">
        <v>1317</v>
      </c>
      <c r="D25" s="211" t="s">
        <v>1318</v>
      </c>
      <c r="E25" s="212"/>
      <c r="F25" s="212"/>
      <c r="G25" s="213"/>
    </row>
    <row r="26" ht="19.5" customHeight="1" spans="1:7">
      <c r="A26" s="68" t="s">
        <v>1311</v>
      </c>
      <c r="B26" s="210" t="s">
        <v>146</v>
      </c>
      <c r="C26" s="68" t="s">
        <v>1319</v>
      </c>
      <c r="D26" s="211" t="s">
        <v>1320</v>
      </c>
      <c r="E26" s="212"/>
      <c r="F26" s="212"/>
      <c r="G26" s="213"/>
    </row>
    <row r="27" ht="19.5" customHeight="1" spans="1:7">
      <c r="A27" s="68" t="s">
        <v>1311</v>
      </c>
      <c r="B27" s="210" t="s">
        <v>148</v>
      </c>
      <c r="C27" s="68" t="s">
        <v>1321</v>
      </c>
      <c r="D27" s="211" t="s">
        <v>1322</v>
      </c>
      <c r="E27" s="212">
        <v>141</v>
      </c>
      <c r="F27" s="212"/>
      <c r="G27" s="213">
        <f t="shared" ref="G27:G34" si="3">F27/E27</f>
        <v>0</v>
      </c>
    </row>
    <row r="28" ht="19.5" customHeight="1" spans="1:7">
      <c r="A28" s="68" t="s">
        <v>1311</v>
      </c>
      <c r="B28" s="210" t="s">
        <v>150</v>
      </c>
      <c r="C28" s="68" t="s">
        <v>1323</v>
      </c>
      <c r="D28" s="211" t="s">
        <v>1324</v>
      </c>
      <c r="E28" s="212">
        <v>1112</v>
      </c>
      <c r="F28" s="212"/>
      <c r="G28" s="213">
        <f t="shared" si="3"/>
        <v>0</v>
      </c>
    </row>
    <row r="29" ht="19.5" customHeight="1" spans="1:7">
      <c r="A29" s="68" t="s">
        <v>1311</v>
      </c>
      <c r="B29" s="210" t="s">
        <v>158</v>
      </c>
      <c r="C29" s="68" t="s">
        <v>1325</v>
      </c>
      <c r="D29" s="211" t="s">
        <v>1326</v>
      </c>
      <c r="E29" s="212">
        <v>7388</v>
      </c>
      <c r="F29" s="212">
        <v>7451.69</v>
      </c>
      <c r="G29" s="213">
        <f t="shared" si="3"/>
        <v>1.00862073632918</v>
      </c>
    </row>
    <row r="30" ht="19.5" customHeight="1" spans="1:7">
      <c r="A30" s="68" t="s">
        <v>1327</v>
      </c>
      <c r="B30" s="210"/>
      <c r="C30" s="68" t="s">
        <v>1327</v>
      </c>
      <c r="D30" s="211" t="s">
        <v>1328</v>
      </c>
      <c r="E30" s="212">
        <v>5530</v>
      </c>
      <c r="F30" s="212"/>
      <c r="G30" s="213">
        <f t="shared" si="3"/>
        <v>0</v>
      </c>
    </row>
    <row r="31" ht="19.5" customHeight="1" spans="1:7">
      <c r="A31" s="68" t="s">
        <v>1327</v>
      </c>
      <c r="B31" s="210" t="s">
        <v>137</v>
      </c>
      <c r="C31" s="68" t="s">
        <v>1329</v>
      </c>
      <c r="D31" s="211" t="s">
        <v>1314</v>
      </c>
      <c r="E31" s="212"/>
      <c r="F31" s="212"/>
      <c r="G31" s="213" t="e">
        <f t="shared" si="3"/>
        <v>#DIV/0!</v>
      </c>
    </row>
    <row r="32" ht="19.5" customHeight="1" spans="1:7">
      <c r="A32" s="68" t="s">
        <v>1327</v>
      </c>
      <c r="B32" s="210" t="s">
        <v>140</v>
      </c>
      <c r="C32" s="68" t="s">
        <v>1330</v>
      </c>
      <c r="D32" s="211" t="s">
        <v>1316</v>
      </c>
      <c r="E32" s="212">
        <v>5311</v>
      </c>
      <c r="F32" s="212"/>
      <c r="G32" s="213">
        <f t="shared" si="3"/>
        <v>0</v>
      </c>
    </row>
    <row r="33" ht="19.5" customHeight="1" spans="1:7">
      <c r="A33" s="68" t="s">
        <v>1327</v>
      </c>
      <c r="B33" s="210" t="s">
        <v>142</v>
      </c>
      <c r="C33" s="68" t="s">
        <v>1331</v>
      </c>
      <c r="D33" s="211" t="s">
        <v>1318</v>
      </c>
      <c r="E33" s="212"/>
      <c r="F33" s="212"/>
      <c r="G33" s="213"/>
    </row>
    <row r="34" ht="19.5" customHeight="1" spans="1:7">
      <c r="A34" s="68" t="s">
        <v>1327</v>
      </c>
      <c r="B34" s="210" t="s">
        <v>144</v>
      </c>
      <c r="C34" s="68" t="s">
        <v>1332</v>
      </c>
      <c r="D34" s="211" t="s">
        <v>1322</v>
      </c>
      <c r="E34" s="212"/>
      <c r="F34" s="212"/>
      <c r="G34" s="213" t="e">
        <f t="shared" si="3"/>
        <v>#DIV/0!</v>
      </c>
    </row>
    <row r="35" ht="19.5" customHeight="1" spans="1:7">
      <c r="A35" s="68" t="s">
        <v>1327</v>
      </c>
      <c r="B35" s="210" t="s">
        <v>146</v>
      </c>
      <c r="C35" s="68" t="s">
        <v>1333</v>
      </c>
      <c r="D35" s="211" t="s">
        <v>1324</v>
      </c>
      <c r="E35" s="212"/>
      <c r="F35" s="212"/>
      <c r="G35" s="213"/>
    </row>
    <row r="36" ht="19.5" customHeight="1" spans="1:7">
      <c r="A36" s="68" t="s">
        <v>1327</v>
      </c>
      <c r="B36" s="210" t="s">
        <v>158</v>
      </c>
      <c r="C36" s="68" t="s">
        <v>1334</v>
      </c>
      <c r="D36" s="211" t="s">
        <v>1326</v>
      </c>
      <c r="E36" s="212">
        <v>219</v>
      </c>
      <c r="F36" s="212"/>
      <c r="G36" s="213">
        <f t="shared" ref="G36:G48" si="4">F36/E36</f>
        <v>0</v>
      </c>
    </row>
    <row r="37" ht="19.5" customHeight="1" spans="1:7">
      <c r="A37" s="68" t="s">
        <v>1335</v>
      </c>
      <c r="B37" s="210"/>
      <c r="C37" s="68" t="s">
        <v>1335</v>
      </c>
      <c r="D37" s="211" t="s">
        <v>1336</v>
      </c>
      <c r="E37" s="212">
        <v>67741</v>
      </c>
      <c r="F37" s="212">
        <v>86222.7743096667</v>
      </c>
      <c r="G37" s="213">
        <f t="shared" si="4"/>
        <v>1.27282995984214</v>
      </c>
    </row>
    <row r="38" ht="19.5" customHeight="1" spans="1:7">
      <c r="A38" s="68" t="s">
        <v>1335</v>
      </c>
      <c r="B38" s="210" t="s">
        <v>137</v>
      </c>
      <c r="C38" s="68" t="s">
        <v>1337</v>
      </c>
      <c r="D38" s="211" t="s">
        <v>1338</v>
      </c>
      <c r="E38" s="212">
        <v>51140</v>
      </c>
      <c r="F38" s="212">
        <v>51948.7852440667</v>
      </c>
      <c r="G38" s="213">
        <f t="shared" si="4"/>
        <v>1.01581512014209</v>
      </c>
    </row>
    <row r="39" ht="19.5" customHeight="1" spans="1:7">
      <c r="A39" s="68" t="s">
        <v>1335</v>
      </c>
      <c r="B39" s="210" t="s">
        <v>140</v>
      </c>
      <c r="C39" s="68" t="s">
        <v>1339</v>
      </c>
      <c r="D39" s="211" t="s">
        <v>1340</v>
      </c>
      <c r="E39" s="212">
        <v>14200</v>
      </c>
      <c r="F39" s="212">
        <v>2091.8590656</v>
      </c>
      <c r="G39" s="213">
        <f t="shared" si="4"/>
        <v>0.147314018704225</v>
      </c>
    </row>
    <row r="40" ht="19.5" customHeight="1" spans="1:7">
      <c r="A40" s="68" t="s">
        <v>1335</v>
      </c>
      <c r="B40" s="210" t="s">
        <v>158</v>
      </c>
      <c r="C40" s="68" t="s">
        <v>1341</v>
      </c>
      <c r="D40" s="211" t="s">
        <v>1342</v>
      </c>
      <c r="E40" s="212">
        <v>2401</v>
      </c>
      <c r="F40" s="212">
        <v>32182.13</v>
      </c>
      <c r="G40" s="213">
        <f t="shared" si="4"/>
        <v>13.4036359850062</v>
      </c>
    </row>
    <row r="41" ht="19.5" customHeight="1" spans="1:7">
      <c r="A41" s="68" t="s">
        <v>1343</v>
      </c>
      <c r="B41" s="210"/>
      <c r="C41" s="68" t="s">
        <v>1343</v>
      </c>
      <c r="D41" s="211" t="s">
        <v>1344</v>
      </c>
      <c r="E41" s="212">
        <v>3738</v>
      </c>
      <c r="F41" s="212">
        <v>8680.25</v>
      </c>
      <c r="G41" s="213">
        <f t="shared" si="4"/>
        <v>2.32216425896201</v>
      </c>
    </row>
    <row r="42" ht="19.5" customHeight="1" spans="1:7">
      <c r="A42" s="68" t="s">
        <v>1343</v>
      </c>
      <c r="B42" s="210" t="s">
        <v>137</v>
      </c>
      <c r="C42" s="68" t="s">
        <v>1345</v>
      </c>
      <c r="D42" s="211" t="s">
        <v>1346</v>
      </c>
      <c r="E42" s="212">
        <v>3626</v>
      </c>
      <c r="F42" s="212">
        <v>8680.25</v>
      </c>
      <c r="G42" s="213">
        <f t="shared" si="4"/>
        <v>2.39389134031991</v>
      </c>
    </row>
    <row r="43" ht="19.5" customHeight="1" spans="1:7">
      <c r="A43" s="68" t="s">
        <v>1343</v>
      </c>
      <c r="B43" s="210" t="s">
        <v>140</v>
      </c>
      <c r="C43" s="68" t="s">
        <v>1347</v>
      </c>
      <c r="D43" s="211" t="s">
        <v>1348</v>
      </c>
      <c r="E43" s="212">
        <v>112</v>
      </c>
      <c r="F43" s="212"/>
      <c r="G43" s="213">
        <f t="shared" si="4"/>
        <v>0</v>
      </c>
    </row>
    <row r="44" ht="19.5" customHeight="1" spans="1:7">
      <c r="A44" s="68" t="s">
        <v>1349</v>
      </c>
      <c r="B44" s="210"/>
      <c r="C44" s="68" t="s">
        <v>1349</v>
      </c>
      <c r="D44" s="211" t="s">
        <v>1350</v>
      </c>
      <c r="E44" s="212">
        <v>7823</v>
      </c>
      <c r="F44" s="212">
        <v>300</v>
      </c>
      <c r="G44" s="213">
        <f t="shared" si="4"/>
        <v>0.0383484596702032</v>
      </c>
    </row>
    <row r="45" ht="19.5" customHeight="1" spans="1:7">
      <c r="A45" s="68" t="s">
        <v>1349</v>
      </c>
      <c r="B45" s="210" t="s">
        <v>137</v>
      </c>
      <c r="C45" s="68" t="s">
        <v>1351</v>
      </c>
      <c r="D45" s="211" t="s">
        <v>1352</v>
      </c>
      <c r="E45" s="212">
        <v>2133</v>
      </c>
      <c r="F45" s="212"/>
      <c r="G45" s="213">
        <f t="shared" si="4"/>
        <v>0</v>
      </c>
    </row>
    <row r="46" ht="19.5" customHeight="1" spans="1:7">
      <c r="A46" s="68" t="s">
        <v>1349</v>
      </c>
      <c r="B46" s="210" t="s">
        <v>140</v>
      </c>
      <c r="C46" s="68" t="s">
        <v>1353</v>
      </c>
      <c r="D46" s="211" t="s">
        <v>1354</v>
      </c>
      <c r="E46" s="212">
        <v>58</v>
      </c>
      <c r="F46" s="212"/>
      <c r="G46" s="213">
        <f t="shared" si="4"/>
        <v>0</v>
      </c>
    </row>
    <row r="47" ht="19.5" customHeight="1" spans="1:7">
      <c r="A47" s="68" t="s">
        <v>1349</v>
      </c>
      <c r="B47" s="210" t="s">
        <v>158</v>
      </c>
      <c r="C47" s="68" t="s">
        <v>1355</v>
      </c>
      <c r="D47" s="211" t="s">
        <v>1356</v>
      </c>
      <c r="E47" s="212">
        <v>5632</v>
      </c>
      <c r="F47" s="212">
        <v>300</v>
      </c>
      <c r="G47" s="213">
        <f t="shared" si="4"/>
        <v>0.0532670454545455</v>
      </c>
    </row>
    <row r="48" ht="19.5" customHeight="1" spans="1:7">
      <c r="A48" s="68" t="s">
        <v>1357</v>
      </c>
      <c r="B48" s="210"/>
      <c r="C48" s="68" t="s">
        <v>1357</v>
      </c>
      <c r="D48" s="211" t="s">
        <v>1358</v>
      </c>
      <c r="E48" s="212"/>
      <c r="F48" s="212"/>
      <c r="G48" s="213" t="e">
        <f t="shared" si="4"/>
        <v>#DIV/0!</v>
      </c>
    </row>
    <row r="49" ht="19.5" customHeight="1" spans="1:7">
      <c r="A49" s="68" t="s">
        <v>1357</v>
      </c>
      <c r="B49" s="210" t="s">
        <v>142</v>
      </c>
      <c r="C49" s="68" t="s">
        <v>1359</v>
      </c>
      <c r="D49" s="211" t="s">
        <v>1360</v>
      </c>
      <c r="E49" s="212"/>
      <c r="F49" s="212"/>
      <c r="G49" s="213"/>
    </row>
    <row r="50" ht="19.5" customHeight="1" spans="1:7">
      <c r="A50" s="68" t="s">
        <v>1357</v>
      </c>
      <c r="B50" s="210" t="s">
        <v>144</v>
      </c>
      <c r="C50" s="68" t="s">
        <v>1361</v>
      </c>
      <c r="D50" s="211" t="s">
        <v>1362</v>
      </c>
      <c r="E50" s="212"/>
      <c r="F50" s="212"/>
      <c r="G50" s="213"/>
    </row>
    <row r="51" ht="19.5" customHeight="1" spans="1:7">
      <c r="A51" s="68" t="s">
        <v>1363</v>
      </c>
      <c r="B51" s="210"/>
      <c r="C51" s="68" t="s">
        <v>1363</v>
      </c>
      <c r="D51" s="211" t="s">
        <v>1364</v>
      </c>
      <c r="E51" s="212">
        <v>37685</v>
      </c>
      <c r="F51" s="212">
        <v>46057.853</v>
      </c>
      <c r="G51" s="213">
        <f t="shared" ref="G51:G58" si="5">F51/E51</f>
        <v>1.22217999203927</v>
      </c>
    </row>
    <row r="52" ht="19.5" customHeight="1" spans="1:7">
      <c r="A52" s="68" t="s">
        <v>1363</v>
      </c>
      <c r="B52" s="210" t="s">
        <v>137</v>
      </c>
      <c r="C52" s="68" t="s">
        <v>1365</v>
      </c>
      <c r="D52" s="211" t="s">
        <v>1366</v>
      </c>
      <c r="E52" s="212">
        <v>12313</v>
      </c>
      <c r="F52" s="212">
        <v>2745.7668</v>
      </c>
      <c r="G52" s="213">
        <f t="shared" si="5"/>
        <v>0.222997384877771</v>
      </c>
    </row>
    <row r="53" ht="19.5" customHeight="1" spans="1:7">
      <c r="A53" s="68" t="s">
        <v>1363</v>
      </c>
      <c r="B53" s="210" t="s">
        <v>140</v>
      </c>
      <c r="C53" s="68" t="s">
        <v>1367</v>
      </c>
      <c r="D53" s="211" t="s">
        <v>1368</v>
      </c>
      <c r="E53" s="212">
        <v>54</v>
      </c>
      <c r="F53" s="212"/>
      <c r="G53" s="213"/>
    </row>
    <row r="54" ht="19.5" customHeight="1" spans="1:7">
      <c r="A54" s="68" t="s">
        <v>1363</v>
      </c>
      <c r="B54" s="210" t="s">
        <v>142</v>
      </c>
      <c r="C54" s="68" t="s">
        <v>1369</v>
      </c>
      <c r="D54" s="211" t="s">
        <v>1370</v>
      </c>
      <c r="E54" s="212">
        <v>2673</v>
      </c>
      <c r="F54" s="212"/>
      <c r="G54" s="213">
        <f t="shared" si="5"/>
        <v>0</v>
      </c>
    </row>
    <row r="55" ht="19.5" customHeight="1" spans="1:7">
      <c r="A55" s="68" t="s">
        <v>1363</v>
      </c>
      <c r="B55" s="210" t="s">
        <v>146</v>
      </c>
      <c r="C55" s="68" t="s">
        <v>1371</v>
      </c>
      <c r="D55" s="211" t="s">
        <v>1372</v>
      </c>
      <c r="E55" s="212">
        <v>9215</v>
      </c>
      <c r="F55" s="212"/>
      <c r="G55" s="213">
        <f t="shared" si="5"/>
        <v>0</v>
      </c>
    </row>
    <row r="56" ht="19.5" customHeight="1" spans="1:7">
      <c r="A56" s="68" t="s">
        <v>1363</v>
      </c>
      <c r="B56" s="210" t="s">
        <v>158</v>
      </c>
      <c r="C56" s="68" t="s">
        <v>1373</v>
      </c>
      <c r="D56" s="211" t="s">
        <v>1374</v>
      </c>
      <c r="E56" s="212">
        <v>13430</v>
      </c>
      <c r="F56" s="212">
        <v>43312.0862</v>
      </c>
      <c r="G56" s="213">
        <f t="shared" si="5"/>
        <v>3.22502503350707</v>
      </c>
    </row>
    <row r="57" ht="19.5" customHeight="1" spans="1:7">
      <c r="A57" s="68" t="s">
        <v>1375</v>
      </c>
      <c r="B57" s="210"/>
      <c r="C57" s="68" t="s">
        <v>1375</v>
      </c>
      <c r="D57" s="211" t="s">
        <v>1376</v>
      </c>
      <c r="E57" s="212">
        <v>28684</v>
      </c>
      <c r="F57" s="212">
        <v>41147.45</v>
      </c>
      <c r="G57" s="213">
        <f t="shared" si="5"/>
        <v>1.43450878538558</v>
      </c>
    </row>
    <row r="58" ht="19.5" customHeight="1" spans="1:7">
      <c r="A58" s="68" t="s">
        <v>1375</v>
      </c>
      <c r="B58" s="210" t="s">
        <v>140</v>
      </c>
      <c r="C58" s="68" t="s">
        <v>1377</v>
      </c>
      <c r="D58" s="211" t="s">
        <v>1378</v>
      </c>
      <c r="E58" s="212">
        <v>28084</v>
      </c>
      <c r="F58" s="212">
        <v>41147.45</v>
      </c>
      <c r="G58" s="213">
        <f t="shared" si="5"/>
        <v>1.46515631676399</v>
      </c>
    </row>
    <row r="59" ht="19.5" customHeight="1" spans="1:7">
      <c r="A59" s="68" t="s">
        <v>1375</v>
      </c>
      <c r="B59" s="210" t="s">
        <v>142</v>
      </c>
      <c r="C59" s="68" t="s">
        <v>1379</v>
      </c>
      <c r="D59" s="211" t="s">
        <v>1380</v>
      </c>
      <c r="E59" s="212"/>
      <c r="F59" s="212"/>
      <c r="G59" s="213"/>
    </row>
    <row r="60" ht="19.5" customHeight="1" spans="1:7">
      <c r="A60" s="68" t="s">
        <v>1375</v>
      </c>
      <c r="B60" s="210" t="s">
        <v>144</v>
      </c>
      <c r="C60" s="68" t="s">
        <v>1381</v>
      </c>
      <c r="D60" s="211" t="s">
        <v>1382</v>
      </c>
      <c r="E60" s="212">
        <v>600</v>
      </c>
      <c r="F60" s="212"/>
      <c r="G60" s="213"/>
    </row>
    <row r="61" ht="19.5" customHeight="1" spans="1:7">
      <c r="A61" s="68" t="s">
        <v>1383</v>
      </c>
      <c r="B61" s="210"/>
      <c r="C61" s="68" t="s">
        <v>1383</v>
      </c>
      <c r="D61" s="211" t="s">
        <v>1384</v>
      </c>
      <c r="E61" s="212">
        <v>5325</v>
      </c>
      <c r="F61" s="212">
        <v>11200</v>
      </c>
      <c r="G61" s="213">
        <f>F61/E61</f>
        <v>2.10328638497653</v>
      </c>
    </row>
    <row r="62" ht="19.5" customHeight="1" spans="1:7">
      <c r="A62" s="68" t="s">
        <v>1383</v>
      </c>
      <c r="B62" s="210" t="s">
        <v>137</v>
      </c>
      <c r="C62" s="68" t="s">
        <v>1385</v>
      </c>
      <c r="D62" s="211" t="s">
        <v>1386</v>
      </c>
      <c r="E62" s="212">
        <v>5325</v>
      </c>
      <c r="F62" s="212">
        <v>11200</v>
      </c>
      <c r="G62" s="213">
        <f>F62/E62</f>
        <v>2.10328638497653</v>
      </c>
    </row>
    <row r="63" ht="19.5" customHeight="1" spans="1:7">
      <c r="A63" s="68" t="s">
        <v>1383</v>
      </c>
      <c r="B63" s="210" t="s">
        <v>140</v>
      </c>
      <c r="C63" s="68" t="s">
        <v>1387</v>
      </c>
      <c r="D63" s="211" t="s">
        <v>1388</v>
      </c>
      <c r="E63" s="212"/>
      <c r="F63" s="212"/>
      <c r="G63" s="213"/>
    </row>
    <row r="64" ht="19.5" customHeight="1" spans="1:7">
      <c r="A64" s="68" t="s">
        <v>1383</v>
      </c>
      <c r="B64" s="210" t="s">
        <v>142</v>
      </c>
      <c r="C64" s="68" t="s">
        <v>1389</v>
      </c>
      <c r="D64" s="211" t="s">
        <v>1390</v>
      </c>
      <c r="E64" s="212"/>
      <c r="F64" s="212"/>
      <c r="G64" s="213"/>
    </row>
    <row r="65" ht="19.5" customHeight="1" spans="1:7">
      <c r="A65" s="68" t="s">
        <v>1383</v>
      </c>
      <c r="B65" s="210" t="s">
        <v>144</v>
      </c>
      <c r="C65" s="68" t="s">
        <v>1391</v>
      </c>
      <c r="D65" s="211" t="s">
        <v>1392</v>
      </c>
      <c r="E65" s="212"/>
      <c r="F65" s="212"/>
      <c r="G65" s="213"/>
    </row>
    <row r="66" ht="19.5" customHeight="1" spans="1:7">
      <c r="A66" s="68">
        <v>599</v>
      </c>
      <c r="B66" s="210"/>
      <c r="C66" s="68">
        <v>599</v>
      </c>
      <c r="D66" s="211" t="s">
        <v>1393</v>
      </c>
      <c r="E66" s="212">
        <v>17725</v>
      </c>
      <c r="F66" s="212">
        <v>19572</v>
      </c>
      <c r="G66" s="213">
        <f t="shared" ref="G66" si="6">F66/E66</f>
        <v>1.10420310296192</v>
      </c>
    </row>
    <row r="67" ht="19.5" customHeight="1" spans="1:7">
      <c r="A67" s="68">
        <v>599</v>
      </c>
      <c r="B67" s="210" t="s">
        <v>154</v>
      </c>
      <c r="C67" s="68">
        <v>59909</v>
      </c>
      <c r="D67" s="211" t="s">
        <v>1394</v>
      </c>
      <c r="E67" s="212"/>
      <c r="F67" s="212"/>
      <c r="G67" s="213"/>
    </row>
    <row r="68" ht="19.5" customHeight="1" spans="1:7">
      <c r="A68" s="68">
        <v>599</v>
      </c>
      <c r="B68" s="210" t="s">
        <v>150</v>
      </c>
      <c r="C68" s="68">
        <v>59907</v>
      </c>
      <c r="D68" s="211" t="s">
        <v>1395</v>
      </c>
      <c r="E68" s="212"/>
      <c r="F68" s="212"/>
      <c r="G68" s="213"/>
    </row>
    <row r="69" ht="19.5" customHeight="1" spans="1:7">
      <c r="A69" s="68">
        <v>599</v>
      </c>
      <c r="B69" s="210" t="s">
        <v>152</v>
      </c>
      <c r="C69" s="68">
        <v>59908</v>
      </c>
      <c r="D69" s="211" t="s">
        <v>1396</v>
      </c>
      <c r="E69" s="212">
        <v>19</v>
      </c>
      <c r="F69" s="212"/>
      <c r="G69" s="213">
        <f t="shared" ref="G69:G71" si="7">F69/E69</f>
        <v>0</v>
      </c>
    </row>
    <row r="70" ht="19.5" customHeight="1" spans="1:7">
      <c r="A70" s="68">
        <v>599</v>
      </c>
      <c r="B70" s="210" t="s">
        <v>158</v>
      </c>
      <c r="C70" s="68">
        <v>59999</v>
      </c>
      <c r="D70" s="211" t="s">
        <v>1111</v>
      </c>
      <c r="E70" s="212">
        <v>17706</v>
      </c>
      <c r="F70" s="212">
        <v>19572</v>
      </c>
      <c r="G70" s="213">
        <f t="shared" si="7"/>
        <v>1.10538800406642</v>
      </c>
    </row>
    <row r="71" ht="19.5" customHeight="1" spans="1:7">
      <c r="A71" s="68"/>
      <c r="B71" s="68"/>
      <c r="C71" s="68"/>
      <c r="D71" s="215" t="s">
        <v>1276</v>
      </c>
      <c r="E71" s="212">
        <f>E6+E11+E22+E30+E37+E41+E44+E48+E51+E57+E61+E66</f>
        <v>295350</v>
      </c>
      <c r="F71" s="212">
        <f>F6+F11+F22+F30+F37+F41+F44+F48+F51+F57+F61+F66</f>
        <v>283189.500281053</v>
      </c>
      <c r="G71" s="213">
        <f t="shared" si="7"/>
        <v>0.958826816594053</v>
      </c>
    </row>
  </sheetData>
  <mergeCells count="2">
    <mergeCell ref="A2:G2"/>
    <mergeCell ref="A4:B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1"/>
  <sheetViews>
    <sheetView workbookViewId="0">
      <pane ySplit="5" topLeftCell="A6" activePane="bottomLeft" state="frozen"/>
      <selection/>
      <selection pane="bottomLeft" activeCell="F11" sqref="F11"/>
    </sheetView>
  </sheetViews>
  <sheetFormatPr defaultColWidth="6.75" defaultRowHeight="10.8"/>
  <cols>
    <col min="1" max="1" width="46.6296296296296" style="45" customWidth="1"/>
    <col min="2" max="4" width="22.3796296296296" style="45" customWidth="1"/>
    <col min="5" max="6" width="9" style="45" customWidth="1"/>
    <col min="7" max="7" width="5.62962962962963" style="45" customWidth="1"/>
    <col min="8" max="8" width="0.75" style="45" customWidth="1"/>
    <col min="9" max="9" width="10.1296296296296" style="45" customWidth="1"/>
    <col min="10" max="10" width="5.87962962962963" style="45" customWidth="1"/>
    <col min="11" max="16384" width="6.75" style="45"/>
  </cols>
  <sheetData>
    <row r="1" s="45" customFormat="1" ht="19.5" customHeight="1" spans="1:1">
      <c r="A1" s="61"/>
    </row>
    <row r="2" s="45" customFormat="1" ht="33" customHeight="1" spans="1:253">
      <c r="A2" s="127" t="s">
        <v>10</v>
      </c>
      <c r="B2" s="190"/>
      <c r="C2" s="190"/>
      <c r="D2" s="191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</row>
    <row r="3" s="45" customFormat="1" ht="19.5" customHeight="1" spans="1:253">
      <c r="A3" s="129"/>
      <c r="B3" s="192"/>
      <c r="C3" s="192"/>
      <c r="D3" s="193" t="s">
        <v>52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</row>
    <row r="4" s="45" customFormat="1" ht="36" customHeight="1" spans="1:253">
      <c r="A4" s="116" t="s">
        <v>92</v>
      </c>
      <c r="B4" s="194" t="s">
        <v>54</v>
      </c>
      <c r="C4" s="194" t="s">
        <v>55</v>
      </c>
      <c r="D4" s="195" t="s">
        <v>56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40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</row>
    <row r="5" s="45" customFormat="1" ht="36" customHeight="1" spans="1:253">
      <c r="A5" s="116"/>
      <c r="B5" s="194">
        <f>B6+B13+B50</f>
        <v>195701</v>
      </c>
      <c r="C5" s="194">
        <f>C6+C13+C50</f>
        <v>185441</v>
      </c>
      <c r="D5" s="200">
        <f>C5/B5</f>
        <v>0.947573083428291</v>
      </c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40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</row>
    <row r="6" s="45" customFormat="1" ht="27" customHeight="1" spans="1:4">
      <c r="A6" s="133" t="s">
        <v>1397</v>
      </c>
      <c r="B6" s="189">
        <v>5306</v>
      </c>
      <c r="C6" s="189">
        <v>5306</v>
      </c>
      <c r="D6" s="201">
        <v>1</v>
      </c>
    </row>
    <row r="7" s="45" customFormat="1" ht="27" customHeight="1" spans="1:4">
      <c r="A7" s="197" t="s">
        <v>1398</v>
      </c>
      <c r="B7" s="189">
        <v>260</v>
      </c>
      <c r="C7" s="189">
        <v>260</v>
      </c>
      <c r="D7" s="201">
        <v>1</v>
      </c>
    </row>
    <row r="8" s="45" customFormat="1" ht="27" customHeight="1" spans="1:4">
      <c r="A8" s="197" t="s">
        <v>1399</v>
      </c>
      <c r="B8" s="189">
        <v>1220</v>
      </c>
      <c r="C8" s="189">
        <v>1220</v>
      </c>
      <c r="D8" s="201">
        <v>1</v>
      </c>
    </row>
    <row r="9" s="45" customFormat="1" ht="27" customHeight="1" spans="1:4">
      <c r="A9" s="197" t="s">
        <v>1400</v>
      </c>
      <c r="B9" s="189">
        <v>2005</v>
      </c>
      <c r="C9" s="189">
        <v>2403</v>
      </c>
      <c r="D9" s="201">
        <v>0.5571072319202</v>
      </c>
    </row>
    <row r="10" s="45" customFormat="1" ht="27" customHeight="1" spans="1:4">
      <c r="A10" s="197" t="s">
        <v>1401</v>
      </c>
      <c r="B10" s="189">
        <v>21</v>
      </c>
      <c r="C10" s="189">
        <v>21</v>
      </c>
      <c r="D10" s="201">
        <v>67.8095238095238</v>
      </c>
    </row>
    <row r="11" s="45" customFormat="1" ht="27" customHeight="1" spans="1:4">
      <c r="A11" s="197" t="s">
        <v>1402</v>
      </c>
      <c r="B11" s="189">
        <v>398</v>
      </c>
      <c r="C11" s="189"/>
      <c r="D11" s="201">
        <v>2.51256281407035</v>
      </c>
    </row>
    <row r="12" s="45" customFormat="1" ht="27" customHeight="1" spans="1:4">
      <c r="A12" s="197" t="s">
        <v>1403</v>
      </c>
      <c r="B12" s="189">
        <v>1402</v>
      </c>
      <c r="C12" s="189">
        <v>1402</v>
      </c>
      <c r="D12" s="201">
        <v>0.203281027104137</v>
      </c>
    </row>
    <row r="13" s="45" customFormat="1" ht="27" customHeight="1" spans="1:4">
      <c r="A13" s="133" t="s">
        <v>1404</v>
      </c>
      <c r="B13" s="198">
        <v>167105</v>
      </c>
      <c r="C13" s="198">
        <v>156845</v>
      </c>
      <c r="D13" s="201">
        <v>0.709138571880143</v>
      </c>
    </row>
    <row r="14" s="45" customFormat="1" ht="27" customHeight="1" spans="1:11">
      <c r="A14" s="197" t="s">
        <v>1405</v>
      </c>
      <c r="B14" s="198"/>
      <c r="C14" s="198"/>
      <c r="D14" s="201"/>
      <c r="K14" s="132"/>
    </row>
    <row r="15" s="45" customFormat="1" ht="27" customHeight="1" spans="1:11">
      <c r="A15" s="197" t="s">
        <v>1406</v>
      </c>
      <c r="B15" s="198">
        <v>56043</v>
      </c>
      <c r="C15" s="198">
        <v>56043</v>
      </c>
      <c r="D15" s="201">
        <v>0.908804554079696</v>
      </c>
      <c r="K15" s="132"/>
    </row>
    <row r="16" s="45" customFormat="1" ht="27" customHeight="1" spans="1:4">
      <c r="A16" s="197" t="s">
        <v>1407</v>
      </c>
      <c r="B16" s="198">
        <v>14464</v>
      </c>
      <c r="C16" s="198">
        <v>14464</v>
      </c>
      <c r="D16" s="201">
        <v>1.06304985337243</v>
      </c>
    </row>
    <row r="17" s="45" customFormat="1" ht="27" customHeight="1" spans="1:4">
      <c r="A17" s="197" t="s">
        <v>1408</v>
      </c>
      <c r="B17" s="198">
        <v>2519</v>
      </c>
      <c r="C17" s="198"/>
      <c r="D17" s="201">
        <v>0</v>
      </c>
    </row>
    <row r="18" s="45" customFormat="1" ht="27" customHeight="1" spans="1:4">
      <c r="A18" s="197" t="s">
        <v>1409</v>
      </c>
      <c r="B18" s="198">
        <v>1032</v>
      </c>
      <c r="C18" s="198"/>
      <c r="D18" s="201">
        <v>0</v>
      </c>
    </row>
    <row r="19" s="45" customFormat="1" ht="27" customHeight="1" spans="1:4">
      <c r="A19" s="197" t="s">
        <v>1410</v>
      </c>
      <c r="B19" s="198">
        <v>150</v>
      </c>
      <c r="C19" s="198"/>
      <c r="D19" s="201">
        <v>10.5266666666667</v>
      </c>
    </row>
    <row r="20" s="45" customFormat="1" ht="27" customHeight="1" spans="1:4">
      <c r="A20" s="197" t="s">
        <v>1411</v>
      </c>
      <c r="B20" s="198">
        <v>2547</v>
      </c>
      <c r="C20" s="198"/>
      <c r="D20" s="201">
        <v>0</v>
      </c>
    </row>
    <row r="21" s="45" customFormat="1" ht="27" customHeight="1" spans="1:4">
      <c r="A21" s="197" t="s">
        <v>1412</v>
      </c>
      <c r="B21" s="198"/>
      <c r="C21" s="198"/>
      <c r="D21" s="201"/>
    </row>
    <row r="22" s="45" customFormat="1" ht="27" customHeight="1" spans="1:4">
      <c r="A22" s="197" t="s">
        <v>1413</v>
      </c>
      <c r="B22" s="198">
        <v>9837</v>
      </c>
      <c r="C22" s="198"/>
      <c r="D22" s="201">
        <v>0</v>
      </c>
    </row>
    <row r="23" s="45" customFormat="1" ht="27" customHeight="1" spans="1:4">
      <c r="A23" s="197" t="s">
        <v>1414</v>
      </c>
      <c r="B23" s="198">
        <v>2016</v>
      </c>
      <c r="C23" s="198"/>
      <c r="D23" s="201">
        <v>0</v>
      </c>
    </row>
    <row r="24" s="45" customFormat="1" ht="27" customHeight="1" spans="1:4">
      <c r="A24" s="197" t="s">
        <v>1415</v>
      </c>
      <c r="B24" s="198"/>
      <c r="C24" s="198"/>
      <c r="D24" s="201"/>
    </row>
    <row r="25" s="45" customFormat="1" ht="27" customHeight="1" spans="1:4">
      <c r="A25" s="197" t="s">
        <v>1416</v>
      </c>
      <c r="B25" s="198"/>
      <c r="C25" s="198"/>
      <c r="D25" s="201"/>
    </row>
    <row r="26" s="45" customFormat="1" ht="27" customHeight="1" spans="1:4">
      <c r="A26" s="197" t="s">
        <v>1417</v>
      </c>
      <c r="B26" s="198">
        <v>4498</v>
      </c>
      <c r="C26" s="198"/>
      <c r="D26" s="201">
        <v>0</v>
      </c>
    </row>
    <row r="27" s="45" customFormat="1" ht="27" customHeight="1" spans="1:4">
      <c r="A27" s="197" t="s">
        <v>1418</v>
      </c>
      <c r="B27" s="198"/>
      <c r="C27" s="198">
        <v>285.08</v>
      </c>
      <c r="D27" s="201"/>
    </row>
    <row r="28" s="45" customFormat="1" ht="27" customHeight="1" spans="1:4">
      <c r="A28" s="197" t="s">
        <v>1419</v>
      </c>
      <c r="B28" s="198"/>
      <c r="C28" s="198"/>
      <c r="D28" s="201"/>
    </row>
    <row r="29" s="45" customFormat="1" ht="27" customHeight="1" spans="1:4">
      <c r="A29" s="197" t="s">
        <v>1420</v>
      </c>
      <c r="B29" s="198"/>
      <c r="C29" s="198"/>
      <c r="D29" s="201"/>
    </row>
    <row r="30" s="45" customFormat="1" ht="27" customHeight="1" spans="1:4">
      <c r="A30" s="197" t="s">
        <v>1421</v>
      </c>
      <c r="B30" s="198">
        <v>767</v>
      </c>
      <c r="C30" s="198">
        <v>797</v>
      </c>
      <c r="D30" s="201">
        <v>0</v>
      </c>
    </row>
    <row r="31" s="45" customFormat="1" ht="27" customHeight="1" spans="1:4">
      <c r="A31" s="197" t="s">
        <v>1422</v>
      </c>
      <c r="B31" s="198">
        <v>12565</v>
      </c>
      <c r="C31" s="198">
        <v>8708.872</v>
      </c>
      <c r="D31" s="201">
        <v>0</v>
      </c>
    </row>
    <row r="32" s="45" customFormat="1" ht="27" customHeight="1" spans="1:4">
      <c r="A32" s="197" t="s">
        <v>1423</v>
      </c>
      <c r="B32" s="198">
        <v>70</v>
      </c>
      <c r="C32" s="198"/>
      <c r="D32" s="201">
        <v>0</v>
      </c>
    </row>
    <row r="33" s="45" customFormat="1" ht="27" customHeight="1" spans="1:4">
      <c r="A33" s="197" t="s">
        <v>1424</v>
      </c>
      <c r="B33" s="198">
        <v>316</v>
      </c>
      <c r="C33" s="198">
        <v>530.6</v>
      </c>
      <c r="D33" s="201">
        <v>0</v>
      </c>
    </row>
    <row r="34" s="45" customFormat="1" ht="27" customHeight="1" spans="1:4">
      <c r="A34" s="197" t="s">
        <v>1425</v>
      </c>
      <c r="B34" s="198">
        <v>25867</v>
      </c>
      <c r="C34" s="198">
        <v>32256.37</v>
      </c>
      <c r="D34" s="201">
        <v>0</v>
      </c>
    </row>
    <row r="35" s="45" customFormat="1" ht="27" customHeight="1" spans="1:4">
      <c r="A35" s="197" t="s">
        <v>1426</v>
      </c>
      <c r="B35" s="198">
        <v>9667</v>
      </c>
      <c r="C35" s="198">
        <v>9365.608</v>
      </c>
      <c r="D35" s="201">
        <v>0</v>
      </c>
    </row>
    <row r="36" s="45" customFormat="1" ht="27" customHeight="1" spans="1:4">
      <c r="A36" s="197" t="s">
        <v>1427</v>
      </c>
      <c r="B36" s="198">
        <v>1366</v>
      </c>
      <c r="C36" s="198"/>
      <c r="D36" s="201">
        <v>0</v>
      </c>
    </row>
    <row r="37" s="45" customFormat="1" ht="27" customHeight="1" spans="1:4">
      <c r="A37" s="197" t="s">
        <v>1428</v>
      </c>
      <c r="B37" s="198"/>
      <c r="C37" s="198"/>
      <c r="D37" s="201"/>
    </row>
    <row r="38" s="45" customFormat="1" ht="27" customHeight="1" spans="1:4">
      <c r="A38" s="197" t="s">
        <v>1429</v>
      </c>
      <c r="B38" s="198">
        <v>19311</v>
      </c>
      <c r="C38" s="198">
        <v>22683.94</v>
      </c>
      <c r="D38" s="201">
        <v>0.136062398042414</v>
      </c>
    </row>
    <row r="39" s="45" customFormat="1" ht="27" customHeight="1" spans="1:4">
      <c r="A39" s="197" t="s">
        <v>1430</v>
      </c>
      <c r="B39" s="198">
        <v>755</v>
      </c>
      <c r="C39" s="198"/>
      <c r="D39" s="201">
        <v>0</v>
      </c>
    </row>
    <row r="40" s="45" customFormat="1" ht="27" customHeight="1" spans="1:4">
      <c r="A40" s="197" t="s">
        <v>1431</v>
      </c>
      <c r="B40" s="198"/>
      <c r="C40" s="198"/>
      <c r="D40" s="201"/>
    </row>
    <row r="41" s="45" customFormat="1" ht="27" customHeight="1" spans="1:4">
      <c r="A41" s="197" t="s">
        <v>1432</v>
      </c>
      <c r="B41" s="198"/>
      <c r="C41" s="198"/>
      <c r="D41" s="201"/>
    </row>
    <row r="42" s="45" customFormat="1" ht="27" customHeight="1" spans="1:4">
      <c r="A42" s="197" t="s">
        <v>1433</v>
      </c>
      <c r="B42" s="198"/>
      <c r="C42" s="198"/>
      <c r="D42" s="201"/>
    </row>
    <row r="43" s="45" customFormat="1" ht="27" customHeight="1" spans="1:4">
      <c r="A43" s="197" t="s">
        <v>1434</v>
      </c>
      <c r="B43" s="198"/>
      <c r="C43" s="198"/>
      <c r="D43" s="201"/>
    </row>
    <row r="44" s="45" customFormat="1" ht="27" customHeight="1" spans="1:4">
      <c r="A44" s="197" t="s">
        <v>1435</v>
      </c>
      <c r="B44" s="198">
        <v>1823</v>
      </c>
      <c r="C44" s="198">
        <v>198</v>
      </c>
      <c r="D44" s="201">
        <v>0</v>
      </c>
    </row>
    <row r="45" s="45" customFormat="1" ht="27" customHeight="1" spans="1:4">
      <c r="A45" s="197" t="s">
        <v>1436</v>
      </c>
      <c r="B45" s="198">
        <v>301</v>
      </c>
      <c r="C45" s="198">
        <v>249</v>
      </c>
      <c r="D45" s="201">
        <v>0</v>
      </c>
    </row>
    <row r="46" s="45" customFormat="1" ht="27" customHeight="1" spans="1:4">
      <c r="A46" s="197" t="s">
        <v>1437</v>
      </c>
      <c r="B46" s="198">
        <v>-287</v>
      </c>
      <c r="C46" s="198">
        <v>200</v>
      </c>
      <c r="D46" s="201">
        <v>0</v>
      </c>
    </row>
    <row r="47" s="45" customFormat="1" ht="27" customHeight="1" spans="1:4">
      <c r="A47" s="197" t="s">
        <v>1438</v>
      </c>
      <c r="B47" s="198"/>
      <c r="C47" s="198"/>
      <c r="D47" s="201"/>
    </row>
    <row r="48" s="45" customFormat="1" ht="27" customHeight="1" spans="1:4">
      <c r="A48" s="197" t="s">
        <v>1439</v>
      </c>
      <c r="B48" s="198">
        <v>1478</v>
      </c>
      <c r="C48" s="198">
        <v>11064</v>
      </c>
      <c r="D48" s="201">
        <v>4.56397962241534</v>
      </c>
    </row>
    <row r="49" s="45" customFormat="1" ht="27" customHeight="1" spans="1:4">
      <c r="A49" s="136" t="s">
        <v>1440</v>
      </c>
      <c r="B49" s="198"/>
      <c r="C49" s="198"/>
      <c r="D49" s="201"/>
    </row>
    <row r="50" s="45" customFormat="1" ht="27" customHeight="1" spans="1:4">
      <c r="A50" s="133" t="s">
        <v>1441</v>
      </c>
      <c r="B50" s="198">
        <v>23290</v>
      </c>
      <c r="C50" s="198">
        <v>23290</v>
      </c>
      <c r="D50" s="201">
        <v>1.00631645436362</v>
      </c>
    </row>
    <row r="51" s="45" customFormat="1" ht="27" customHeight="1" spans="1:4">
      <c r="A51" s="197" t="s">
        <v>1442</v>
      </c>
      <c r="B51" s="198">
        <v>1103</v>
      </c>
      <c r="C51" s="198">
        <v>1103</v>
      </c>
      <c r="D51" s="201">
        <v>0.00733752620545073</v>
      </c>
    </row>
    <row r="52" s="45" customFormat="1" ht="27" customHeight="1" spans="1:4">
      <c r="A52" s="197" t="s">
        <v>1443</v>
      </c>
      <c r="B52" s="198"/>
      <c r="C52" s="198"/>
      <c r="D52" s="201"/>
    </row>
    <row r="53" s="45" customFormat="1" ht="27" customHeight="1" spans="1:4">
      <c r="A53" s="197" t="s">
        <v>1444</v>
      </c>
      <c r="B53" s="198">
        <v>9</v>
      </c>
      <c r="C53" s="198">
        <v>9</v>
      </c>
      <c r="D53" s="201">
        <v>0</v>
      </c>
    </row>
    <row r="54" s="45" customFormat="1" ht="27" customHeight="1" spans="1:4">
      <c r="A54" s="197" t="s">
        <v>1445</v>
      </c>
      <c r="B54" s="198">
        <v>55</v>
      </c>
      <c r="C54" s="198">
        <v>55</v>
      </c>
      <c r="D54" s="201">
        <v>11.9577464788732</v>
      </c>
    </row>
    <row r="55" s="45" customFormat="1" ht="27" customHeight="1" spans="1:4">
      <c r="A55" s="197" t="s">
        <v>1446</v>
      </c>
      <c r="B55" s="198">
        <v>244</v>
      </c>
      <c r="C55" s="198">
        <v>244</v>
      </c>
      <c r="D55" s="201">
        <v>26.9547738693467</v>
      </c>
    </row>
    <row r="56" s="45" customFormat="1" ht="27" customHeight="1" spans="1:4">
      <c r="A56" s="197" t="s">
        <v>1447</v>
      </c>
      <c r="B56" s="198">
        <v>218</v>
      </c>
      <c r="C56" s="198">
        <v>218</v>
      </c>
      <c r="D56" s="201">
        <v>0</v>
      </c>
    </row>
    <row r="57" s="45" customFormat="1" ht="27" customHeight="1" spans="1:4">
      <c r="A57" s="197" t="s">
        <v>1448</v>
      </c>
      <c r="B57" s="198">
        <v>884</v>
      </c>
      <c r="C57" s="198">
        <v>884</v>
      </c>
      <c r="D57" s="201">
        <v>1.07476635514019</v>
      </c>
    </row>
    <row r="58" s="45" customFormat="1" ht="27" customHeight="1" spans="1:4">
      <c r="A58" s="197" t="s">
        <v>1449</v>
      </c>
      <c r="B58" s="198">
        <v>5160</v>
      </c>
      <c r="C58" s="198">
        <v>5160</v>
      </c>
      <c r="D58" s="201">
        <v>6.62983425414365</v>
      </c>
    </row>
    <row r="59" s="45" customFormat="1" ht="27" customHeight="1" spans="1:4">
      <c r="A59" s="197" t="s">
        <v>1450</v>
      </c>
      <c r="B59" s="198">
        <v>170</v>
      </c>
      <c r="C59" s="198">
        <v>170</v>
      </c>
      <c r="D59" s="201">
        <v>12.9609004739336</v>
      </c>
    </row>
    <row r="60" s="45" customFormat="1" ht="27" customHeight="1" spans="1:4">
      <c r="A60" s="197" t="s">
        <v>1451</v>
      </c>
      <c r="B60" s="198">
        <v>2636</v>
      </c>
      <c r="C60" s="198">
        <v>2636</v>
      </c>
      <c r="D60" s="201">
        <v>0.122458554895214</v>
      </c>
    </row>
    <row r="61" s="45" customFormat="1" ht="27" customHeight="1" spans="1:4">
      <c r="A61" s="197" t="s">
        <v>1452</v>
      </c>
      <c r="B61" s="198">
        <v>681</v>
      </c>
      <c r="C61" s="198">
        <v>681</v>
      </c>
      <c r="D61" s="201">
        <v>0</v>
      </c>
    </row>
    <row r="62" s="45" customFormat="1" ht="27" customHeight="1" spans="1:4">
      <c r="A62" s="197" t="s">
        <v>1453</v>
      </c>
      <c r="B62" s="198">
        <v>5677</v>
      </c>
      <c r="C62" s="198">
        <v>5677</v>
      </c>
      <c r="D62" s="201">
        <v>0.960193568529504</v>
      </c>
    </row>
    <row r="63" s="45" customFormat="1" ht="27" customHeight="1" spans="1:4">
      <c r="A63" s="197" t="s">
        <v>1454</v>
      </c>
      <c r="B63" s="198">
        <v>579</v>
      </c>
      <c r="C63" s="198">
        <v>579</v>
      </c>
      <c r="D63" s="201">
        <v>0</v>
      </c>
    </row>
    <row r="64" s="45" customFormat="1" ht="27" customHeight="1" spans="1:4">
      <c r="A64" s="197" t="s">
        <v>1455</v>
      </c>
      <c r="B64" s="198">
        <v>1439</v>
      </c>
      <c r="C64" s="198">
        <v>1439</v>
      </c>
      <c r="D64" s="201">
        <v>0</v>
      </c>
    </row>
    <row r="65" s="45" customFormat="1" ht="27" customHeight="1" spans="1:4">
      <c r="A65" s="197" t="s">
        <v>1456</v>
      </c>
      <c r="B65" s="198">
        <v>227</v>
      </c>
      <c r="C65" s="198">
        <v>227</v>
      </c>
      <c r="D65" s="201">
        <v>0</v>
      </c>
    </row>
    <row r="66" s="45" customFormat="1" ht="27" customHeight="1" spans="1:4">
      <c r="A66" s="197" t="s">
        <v>1457</v>
      </c>
      <c r="B66" s="198"/>
      <c r="C66" s="198"/>
      <c r="D66" s="201">
        <v>0</v>
      </c>
    </row>
    <row r="67" s="45" customFormat="1" ht="27" customHeight="1" spans="1:4">
      <c r="A67" s="197" t="s">
        <v>1458</v>
      </c>
      <c r="B67" s="198">
        <v>14</v>
      </c>
      <c r="C67" s="198">
        <v>14</v>
      </c>
      <c r="D67" s="201">
        <v>0</v>
      </c>
    </row>
    <row r="68" s="45" customFormat="1" ht="27" customHeight="1" spans="1:4">
      <c r="A68" s="197" t="s">
        <v>1459</v>
      </c>
      <c r="B68" s="198">
        <v>3719</v>
      </c>
      <c r="C68" s="198">
        <v>3719</v>
      </c>
      <c r="D68" s="201">
        <v>0.439052519517388</v>
      </c>
    </row>
    <row r="69" s="45" customFormat="1" ht="27" customHeight="1" spans="1:4">
      <c r="A69" s="197" t="s">
        <v>1460</v>
      </c>
      <c r="B69" s="198">
        <v>180</v>
      </c>
      <c r="C69" s="198">
        <v>180</v>
      </c>
      <c r="D69" s="201">
        <v>1.20289855072464</v>
      </c>
    </row>
    <row r="70" s="45" customFormat="1" ht="27" customHeight="1" spans="1:4">
      <c r="A70" s="197" t="s">
        <v>1461</v>
      </c>
      <c r="B70" s="198">
        <v>295</v>
      </c>
      <c r="C70" s="198">
        <v>295</v>
      </c>
      <c r="D70" s="201">
        <v>0.338409475465313</v>
      </c>
    </row>
    <row r="71" s="45" customFormat="1" ht="27" customHeight="1" spans="1:4">
      <c r="A71" s="136" t="s">
        <v>1462</v>
      </c>
      <c r="B71" s="199"/>
      <c r="C71" s="199"/>
      <c r="D71" s="201">
        <v>0</v>
      </c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2"/>
  <sheetViews>
    <sheetView workbookViewId="0">
      <selection activeCell="D12" sqref="D12"/>
    </sheetView>
  </sheetViews>
  <sheetFormatPr defaultColWidth="6.75" defaultRowHeight="10.8"/>
  <cols>
    <col min="1" max="1" width="46.6296296296296" style="45" customWidth="1"/>
    <col min="2" max="4" width="22.3796296296296" style="45" customWidth="1"/>
    <col min="5" max="6" width="9" style="45" customWidth="1"/>
    <col min="7" max="7" width="5.62962962962963" style="45" customWidth="1"/>
    <col min="8" max="8" width="0.75" style="45" customWidth="1"/>
    <col min="9" max="9" width="10.1296296296296" style="45" customWidth="1"/>
    <col min="10" max="10" width="5.87962962962963" style="45" customWidth="1"/>
    <col min="11" max="16384" width="6.75" style="45"/>
  </cols>
  <sheetData>
    <row r="1" ht="19.5" customHeight="1" spans="1:1">
      <c r="A1" s="61"/>
    </row>
    <row r="2" ht="33" customHeight="1" spans="1:253">
      <c r="A2" s="127" t="s">
        <v>1463</v>
      </c>
      <c r="B2" s="190"/>
      <c r="C2" s="190"/>
      <c r="D2" s="191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</row>
    <row r="3" ht="19.5" customHeight="1" spans="1:253">
      <c r="A3" s="129" t="s">
        <v>1464</v>
      </c>
      <c r="B3" s="192"/>
      <c r="C3" s="192"/>
      <c r="D3" s="193" t="s">
        <v>52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</row>
    <row r="4" ht="36" customHeight="1" spans="1:253">
      <c r="A4" s="116" t="s">
        <v>92</v>
      </c>
      <c r="B4" s="194" t="s">
        <v>54</v>
      </c>
      <c r="C4" s="194" t="s">
        <v>55</v>
      </c>
      <c r="D4" s="195" t="s">
        <v>56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40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</row>
    <row r="5" ht="27" customHeight="1" spans="1:4">
      <c r="A5" s="133" t="s">
        <v>1397</v>
      </c>
      <c r="B5" s="189"/>
      <c r="C5" s="189"/>
      <c r="D5" s="196"/>
    </row>
    <row r="6" ht="27" customHeight="1" spans="1:4">
      <c r="A6" s="197" t="s">
        <v>1398</v>
      </c>
      <c r="B6" s="189"/>
      <c r="C6" s="189"/>
      <c r="D6" s="196"/>
    </row>
    <row r="7" ht="27" customHeight="1" spans="1:4">
      <c r="A7" s="197" t="s">
        <v>1399</v>
      </c>
      <c r="B7" s="189"/>
      <c r="C7" s="189"/>
      <c r="D7" s="196"/>
    </row>
    <row r="8" ht="27" customHeight="1" spans="1:4">
      <c r="A8" s="197" t="s">
        <v>1400</v>
      </c>
      <c r="B8" s="189"/>
      <c r="C8" s="189"/>
      <c r="D8" s="196"/>
    </row>
    <row r="9" ht="27" customHeight="1" spans="1:4">
      <c r="A9" s="197" t="s">
        <v>1401</v>
      </c>
      <c r="B9" s="189"/>
      <c r="C9" s="189"/>
      <c r="D9" s="196"/>
    </row>
    <row r="10" ht="27" customHeight="1" spans="1:4">
      <c r="A10" s="197" t="s">
        <v>1402</v>
      </c>
      <c r="B10" s="189"/>
      <c r="C10" s="189"/>
      <c r="D10" s="196"/>
    </row>
    <row r="11" ht="27" customHeight="1" spans="1:4">
      <c r="A11" s="197" t="s">
        <v>1403</v>
      </c>
      <c r="B11" s="189"/>
      <c r="C11" s="189"/>
      <c r="D11" s="196"/>
    </row>
    <row r="12" ht="27" customHeight="1" spans="1:4">
      <c r="A12" s="133" t="s">
        <v>1404</v>
      </c>
      <c r="B12" s="198"/>
      <c r="C12" s="198"/>
      <c r="D12" s="196"/>
    </row>
    <row r="13" ht="27" customHeight="1" spans="1:11">
      <c r="A13" s="197" t="s">
        <v>1405</v>
      </c>
      <c r="B13" s="198"/>
      <c r="C13" s="198"/>
      <c r="D13" s="196"/>
      <c r="K13" s="132"/>
    </row>
    <row r="14" ht="27" customHeight="1" spans="1:11">
      <c r="A14" s="197" t="s">
        <v>1406</v>
      </c>
      <c r="B14" s="198"/>
      <c r="C14" s="198"/>
      <c r="D14" s="196"/>
      <c r="K14" s="132"/>
    </row>
    <row r="15" ht="27" customHeight="1" spans="1:4">
      <c r="A15" s="197" t="s">
        <v>1407</v>
      </c>
      <c r="B15" s="198"/>
      <c r="C15" s="198"/>
      <c r="D15" s="196"/>
    </row>
    <row r="16" ht="27" customHeight="1" spans="1:4">
      <c r="A16" s="197" t="s">
        <v>1408</v>
      </c>
      <c r="B16" s="198"/>
      <c r="C16" s="198"/>
      <c r="D16" s="196"/>
    </row>
    <row r="17" ht="27" customHeight="1" spans="1:4">
      <c r="A17" s="197" t="s">
        <v>1409</v>
      </c>
      <c r="B17" s="198"/>
      <c r="C17" s="198"/>
      <c r="D17" s="196"/>
    </row>
    <row r="18" ht="27" customHeight="1" spans="1:4">
      <c r="A18" s="197" t="s">
        <v>1410</v>
      </c>
      <c r="B18" s="198"/>
      <c r="C18" s="198"/>
      <c r="D18" s="196"/>
    </row>
    <row r="19" ht="27" customHeight="1" spans="1:4">
      <c r="A19" s="197" t="s">
        <v>1411</v>
      </c>
      <c r="B19" s="198"/>
      <c r="C19" s="198"/>
      <c r="D19" s="196"/>
    </row>
    <row r="20" ht="27" customHeight="1" spans="1:4">
      <c r="A20" s="197" t="s">
        <v>1412</v>
      </c>
      <c r="B20" s="198"/>
      <c r="C20" s="198"/>
      <c r="D20" s="196"/>
    </row>
    <row r="21" ht="27" customHeight="1" spans="1:4">
      <c r="A21" s="197" t="s">
        <v>1413</v>
      </c>
      <c r="B21" s="198"/>
      <c r="C21" s="198"/>
      <c r="D21" s="196"/>
    </row>
    <row r="22" ht="27" customHeight="1" spans="1:4">
      <c r="A22" s="197" t="s">
        <v>1414</v>
      </c>
      <c r="B22" s="198"/>
      <c r="C22" s="198"/>
      <c r="D22" s="196"/>
    </row>
    <row r="23" ht="27" customHeight="1" spans="1:4">
      <c r="A23" s="197" t="s">
        <v>1415</v>
      </c>
      <c r="B23" s="198"/>
      <c r="C23" s="198"/>
      <c r="D23" s="196"/>
    </row>
    <row r="24" ht="27" customHeight="1" spans="1:4">
      <c r="A24" s="197" t="s">
        <v>1416</v>
      </c>
      <c r="B24" s="198"/>
      <c r="C24" s="198"/>
      <c r="D24" s="196"/>
    </row>
    <row r="25" ht="27" customHeight="1" spans="1:4">
      <c r="A25" s="197" t="s">
        <v>1465</v>
      </c>
      <c r="B25" s="198"/>
      <c r="C25" s="198"/>
      <c r="D25" s="196"/>
    </row>
    <row r="26" ht="27" customHeight="1" spans="1:4">
      <c r="A26" s="197" t="s">
        <v>1418</v>
      </c>
      <c r="B26" s="198"/>
      <c r="C26" s="198"/>
      <c r="D26" s="196"/>
    </row>
    <row r="27" ht="27" customHeight="1" spans="1:4">
      <c r="A27" s="197" t="s">
        <v>1419</v>
      </c>
      <c r="B27" s="198"/>
      <c r="C27" s="198"/>
      <c r="D27" s="196"/>
    </row>
    <row r="28" ht="27" customHeight="1" spans="1:4">
      <c r="A28" s="197" t="s">
        <v>1420</v>
      </c>
      <c r="B28" s="198"/>
      <c r="C28" s="198"/>
      <c r="D28" s="196"/>
    </row>
    <row r="29" ht="27" customHeight="1" spans="1:4">
      <c r="A29" s="197" t="s">
        <v>1421</v>
      </c>
      <c r="B29" s="198"/>
      <c r="C29" s="198"/>
      <c r="D29" s="196"/>
    </row>
    <row r="30" ht="27" customHeight="1" spans="1:4">
      <c r="A30" s="197" t="s">
        <v>1422</v>
      </c>
      <c r="B30" s="198"/>
      <c r="C30" s="198"/>
      <c r="D30" s="196"/>
    </row>
    <row r="31" ht="27" customHeight="1" spans="1:4">
      <c r="A31" s="197" t="s">
        <v>1423</v>
      </c>
      <c r="B31" s="198"/>
      <c r="C31" s="198"/>
      <c r="D31" s="196"/>
    </row>
    <row r="32" ht="27" customHeight="1" spans="1:4">
      <c r="A32" s="197" t="s">
        <v>1424</v>
      </c>
      <c r="B32" s="198"/>
      <c r="C32" s="198"/>
      <c r="D32" s="196"/>
    </row>
    <row r="33" ht="27" customHeight="1" spans="1:4">
      <c r="A33" s="197" t="s">
        <v>1425</v>
      </c>
      <c r="B33" s="198"/>
      <c r="C33" s="198"/>
      <c r="D33" s="196"/>
    </row>
    <row r="34" ht="27" customHeight="1" spans="1:4">
      <c r="A34" s="197" t="s">
        <v>1426</v>
      </c>
      <c r="B34" s="198"/>
      <c r="C34" s="198"/>
      <c r="D34" s="196"/>
    </row>
    <row r="35" ht="27" customHeight="1" spans="1:4">
      <c r="A35" s="197" t="s">
        <v>1427</v>
      </c>
      <c r="B35" s="198"/>
      <c r="C35" s="198"/>
      <c r="D35" s="196"/>
    </row>
    <row r="36" ht="27" customHeight="1" spans="1:4">
      <c r="A36" s="197" t="s">
        <v>1428</v>
      </c>
      <c r="B36" s="198"/>
      <c r="C36" s="198"/>
      <c r="D36" s="196"/>
    </row>
    <row r="37" ht="27" customHeight="1" spans="1:4">
      <c r="A37" s="197" t="s">
        <v>1429</v>
      </c>
      <c r="B37" s="198"/>
      <c r="C37" s="198"/>
      <c r="D37" s="196"/>
    </row>
    <row r="38" ht="27" customHeight="1" spans="1:4">
      <c r="A38" s="197" t="s">
        <v>1430</v>
      </c>
      <c r="B38" s="198"/>
      <c r="C38" s="198"/>
      <c r="D38" s="196"/>
    </row>
    <row r="39" ht="27" customHeight="1" spans="1:4">
      <c r="A39" s="197" t="s">
        <v>1431</v>
      </c>
      <c r="B39" s="198"/>
      <c r="C39" s="198"/>
      <c r="D39" s="196"/>
    </row>
    <row r="40" ht="27" customHeight="1" spans="1:4">
      <c r="A40" s="197" t="s">
        <v>1432</v>
      </c>
      <c r="B40" s="198"/>
      <c r="C40" s="198"/>
      <c r="D40" s="196"/>
    </row>
    <row r="41" ht="27" customHeight="1" spans="1:4">
      <c r="A41" s="197" t="s">
        <v>1433</v>
      </c>
      <c r="B41" s="198"/>
      <c r="C41" s="198"/>
      <c r="D41" s="196"/>
    </row>
    <row r="42" ht="27" customHeight="1" spans="1:4">
      <c r="A42" s="197" t="s">
        <v>1434</v>
      </c>
      <c r="B42" s="198"/>
      <c r="C42" s="198"/>
      <c r="D42" s="196"/>
    </row>
    <row r="43" ht="27" customHeight="1" spans="1:4">
      <c r="A43" s="197" t="s">
        <v>1435</v>
      </c>
      <c r="B43" s="198"/>
      <c r="C43" s="198"/>
      <c r="D43" s="196"/>
    </row>
    <row r="44" ht="27" customHeight="1" spans="1:4">
      <c r="A44" s="197" t="s">
        <v>1436</v>
      </c>
      <c r="B44" s="198"/>
      <c r="C44" s="198"/>
      <c r="D44" s="196"/>
    </row>
    <row r="45" ht="27" customHeight="1" spans="1:4">
      <c r="A45" s="197" t="s">
        <v>1437</v>
      </c>
      <c r="B45" s="198"/>
      <c r="C45" s="198"/>
      <c r="D45" s="196"/>
    </row>
    <row r="46" ht="27" customHeight="1" spans="1:4">
      <c r="A46" s="197" t="s">
        <v>1438</v>
      </c>
      <c r="B46" s="198"/>
      <c r="C46" s="198"/>
      <c r="D46" s="196"/>
    </row>
    <row r="47" ht="27" customHeight="1" spans="1:4">
      <c r="A47" s="197" t="s">
        <v>1439</v>
      </c>
      <c r="B47" s="198"/>
      <c r="C47" s="198"/>
      <c r="D47" s="196"/>
    </row>
    <row r="48" ht="27" customHeight="1" spans="1:4">
      <c r="A48" s="136" t="s">
        <v>1440</v>
      </c>
      <c r="B48" s="198"/>
      <c r="C48" s="198"/>
      <c r="D48" s="196"/>
    </row>
    <row r="49" ht="27" customHeight="1" spans="1:4">
      <c r="A49" s="133" t="s">
        <v>1441</v>
      </c>
      <c r="B49" s="198"/>
      <c r="C49" s="198"/>
      <c r="D49" s="196"/>
    </row>
    <row r="50" ht="27" customHeight="1" spans="1:4">
      <c r="A50" s="197" t="s">
        <v>1442</v>
      </c>
      <c r="B50" s="198"/>
      <c r="C50" s="198"/>
      <c r="D50" s="196"/>
    </row>
    <row r="51" ht="27" customHeight="1" spans="1:4">
      <c r="A51" s="197" t="s">
        <v>1443</v>
      </c>
      <c r="B51" s="198"/>
      <c r="C51" s="198"/>
      <c r="D51" s="196"/>
    </row>
    <row r="52" ht="27" customHeight="1" spans="1:4">
      <c r="A52" s="197" t="s">
        <v>1444</v>
      </c>
      <c r="B52" s="198"/>
      <c r="C52" s="198"/>
      <c r="D52" s="196"/>
    </row>
    <row r="53" ht="27" customHeight="1" spans="1:4">
      <c r="A53" s="197" t="s">
        <v>1445</v>
      </c>
      <c r="B53" s="198"/>
      <c r="C53" s="198"/>
      <c r="D53" s="196"/>
    </row>
    <row r="54" ht="27" customHeight="1" spans="1:4">
      <c r="A54" s="197" t="s">
        <v>1446</v>
      </c>
      <c r="B54" s="198"/>
      <c r="C54" s="198"/>
      <c r="D54" s="196"/>
    </row>
    <row r="55" ht="27" customHeight="1" spans="1:4">
      <c r="A55" s="197" t="s">
        <v>1447</v>
      </c>
      <c r="B55" s="198"/>
      <c r="C55" s="198"/>
      <c r="D55" s="196"/>
    </row>
    <row r="56" ht="27" customHeight="1" spans="1:4">
      <c r="A56" s="197" t="s">
        <v>1448</v>
      </c>
      <c r="B56" s="198"/>
      <c r="C56" s="198"/>
      <c r="D56" s="196"/>
    </row>
    <row r="57" ht="27" customHeight="1" spans="1:4">
      <c r="A57" s="197" t="s">
        <v>1449</v>
      </c>
      <c r="B57" s="198"/>
      <c r="C57" s="198"/>
      <c r="D57" s="196"/>
    </row>
    <row r="58" ht="27" customHeight="1" spans="1:4">
      <c r="A58" s="197" t="s">
        <v>1450</v>
      </c>
      <c r="B58" s="198"/>
      <c r="C58" s="198"/>
      <c r="D58" s="196"/>
    </row>
    <row r="59" ht="27" customHeight="1" spans="1:4">
      <c r="A59" s="197" t="s">
        <v>1451</v>
      </c>
      <c r="B59" s="198"/>
      <c r="C59" s="198"/>
      <c r="D59" s="196"/>
    </row>
    <row r="60" ht="27" customHeight="1" spans="1:4">
      <c r="A60" s="197" t="s">
        <v>1452</v>
      </c>
      <c r="B60" s="198"/>
      <c r="C60" s="198"/>
      <c r="D60" s="196"/>
    </row>
    <row r="61" ht="27" customHeight="1" spans="1:4">
      <c r="A61" s="197" t="s">
        <v>1453</v>
      </c>
      <c r="B61" s="198"/>
      <c r="C61" s="198"/>
      <c r="D61" s="196"/>
    </row>
    <row r="62" ht="27" customHeight="1" spans="1:4">
      <c r="A62" s="197" t="s">
        <v>1454</v>
      </c>
      <c r="B62" s="198"/>
      <c r="C62" s="198"/>
      <c r="D62" s="196"/>
    </row>
    <row r="63" ht="27" customHeight="1" spans="1:4">
      <c r="A63" s="197" t="s">
        <v>1455</v>
      </c>
      <c r="B63" s="198"/>
      <c r="C63" s="198"/>
      <c r="D63" s="196"/>
    </row>
    <row r="64" ht="27" customHeight="1" spans="1:4">
      <c r="A64" s="197" t="s">
        <v>1456</v>
      </c>
      <c r="B64" s="198"/>
      <c r="C64" s="198"/>
      <c r="D64" s="196"/>
    </row>
    <row r="65" ht="27" customHeight="1" spans="1:4">
      <c r="A65" s="197" t="s">
        <v>1457</v>
      </c>
      <c r="B65" s="198"/>
      <c r="C65" s="198"/>
      <c r="D65" s="196"/>
    </row>
    <row r="66" ht="27" customHeight="1" spans="1:4">
      <c r="A66" s="197" t="s">
        <v>1458</v>
      </c>
      <c r="B66" s="198"/>
      <c r="C66" s="198"/>
      <c r="D66" s="196"/>
    </row>
    <row r="67" ht="27" customHeight="1" spans="1:4">
      <c r="A67" s="197" t="s">
        <v>1459</v>
      </c>
      <c r="B67" s="198"/>
      <c r="C67" s="198"/>
      <c r="D67" s="196"/>
    </row>
    <row r="68" ht="27" customHeight="1" spans="1:4">
      <c r="A68" s="197" t="s">
        <v>1460</v>
      </c>
      <c r="B68" s="198"/>
      <c r="C68" s="198"/>
      <c r="D68" s="196"/>
    </row>
    <row r="69" ht="27" customHeight="1" spans="1:4">
      <c r="A69" s="197" t="s">
        <v>1461</v>
      </c>
      <c r="B69" s="198"/>
      <c r="C69" s="198"/>
      <c r="D69" s="196"/>
    </row>
    <row r="70" ht="27" customHeight="1" spans="1:4">
      <c r="A70" s="136" t="s">
        <v>1462</v>
      </c>
      <c r="B70" s="199"/>
      <c r="C70" s="199"/>
      <c r="D70" s="196"/>
    </row>
    <row r="71" ht="27" customHeight="1" spans="1:253">
      <c r="A71" s="116" t="s">
        <v>1466</v>
      </c>
      <c r="B71" s="198"/>
      <c r="C71" s="198"/>
      <c r="D71" s="196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40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  <c r="BO71" s="132"/>
      <c r="BP71" s="132"/>
      <c r="BQ71" s="132"/>
      <c r="BR71" s="132"/>
      <c r="BS71" s="132"/>
      <c r="BT71" s="132"/>
      <c r="BU71" s="132"/>
      <c r="BV71" s="132"/>
      <c r="BW71" s="132"/>
      <c r="BX71" s="132"/>
      <c r="BY71" s="132"/>
      <c r="BZ71" s="132"/>
      <c r="CA71" s="132"/>
      <c r="CB71" s="132"/>
      <c r="CC71" s="132"/>
      <c r="CD71" s="132"/>
      <c r="CE71" s="132"/>
      <c r="CF71" s="132"/>
      <c r="CG71" s="132"/>
      <c r="CH71" s="132"/>
      <c r="CI71" s="132"/>
      <c r="CJ71" s="132"/>
      <c r="CK71" s="132"/>
      <c r="CL71" s="132"/>
      <c r="CM71" s="132"/>
      <c r="CN71" s="132"/>
      <c r="CO71" s="132"/>
      <c r="CP71" s="132"/>
      <c r="CQ71" s="132"/>
      <c r="CR71" s="132"/>
      <c r="CS71" s="132"/>
      <c r="CT71" s="132"/>
      <c r="CU71" s="132"/>
      <c r="CV71" s="132"/>
      <c r="CW71" s="132"/>
      <c r="CX71" s="132"/>
      <c r="CY71" s="132"/>
      <c r="CZ71" s="132"/>
      <c r="DA71" s="132"/>
      <c r="DB71" s="132"/>
      <c r="DC71" s="132"/>
      <c r="DD71" s="132"/>
      <c r="DE71" s="132"/>
      <c r="DF71" s="132"/>
      <c r="DG71" s="132"/>
      <c r="DH71" s="132"/>
      <c r="DI71" s="132"/>
      <c r="DJ71" s="132"/>
      <c r="DK71" s="132"/>
      <c r="DL71" s="132"/>
      <c r="DM71" s="132"/>
      <c r="DN71" s="132"/>
      <c r="DO71" s="132"/>
      <c r="DP71" s="132"/>
      <c r="DQ71" s="132"/>
      <c r="DR71" s="132"/>
      <c r="DS71" s="132"/>
      <c r="DT71" s="132"/>
      <c r="DU71" s="132"/>
      <c r="DV71" s="132"/>
      <c r="DW71" s="132"/>
      <c r="DX71" s="132"/>
      <c r="DY71" s="132"/>
      <c r="DZ71" s="132"/>
      <c r="EA71" s="132"/>
      <c r="EB71" s="132"/>
      <c r="EC71" s="132"/>
      <c r="ED71" s="132"/>
      <c r="EE71" s="132"/>
      <c r="EF71" s="132"/>
      <c r="EG71" s="132"/>
      <c r="EH71" s="132"/>
      <c r="EI71" s="132"/>
      <c r="EJ71" s="132"/>
      <c r="EK71" s="132"/>
      <c r="EL71" s="132"/>
      <c r="EM71" s="132"/>
      <c r="EN71" s="132"/>
      <c r="EO71" s="132"/>
      <c r="EP71" s="132"/>
      <c r="EQ71" s="132"/>
      <c r="ER71" s="132"/>
      <c r="ES71" s="132"/>
      <c r="ET71" s="132"/>
      <c r="EU71" s="132"/>
      <c r="EV71" s="132"/>
      <c r="EW71" s="132"/>
      <c r="EX71" s="132"/>
      <c r="EY71" s="132"/>
      <c r="EZ71" s="132"/>
      <c r="FA71" s="132"/>
      <c r="FB71" s="132"/>
      <c r="FC71" s="132"/>
      <c r="FD71" s="132"/>
      <c r="FE71" s="132"/>
      <c r="FF71" s="132"/>
      <c r="FG71" s="132"/>
      <c r="FH71" s="132"/>
      <c r="FI71" s="132"/>
      <c r="FJ71" s="132"/>
      <c r="FK71" s="132"/>
      <c r="FL71" s="132"/>
      <c r="FM71" s="132"/>
      <c r="FN71" s="132"/>
      <c r="FO71" s="132"/>
      <c r="FP71" s="132"/>
      <c r="FQ71" s="132"/>
      <c r="FR71" s="132"/>
      <c r="FS71" s="132"/>
      <c r="FT71" s="132"/>
      <c r="FU71" s="132"/>
      <c r="FV71" s="132"/>
      <c r="FW71" s="132"/>
      <c r="FX71" s="132"/>
      <c r="FY71" s="132"/>
      <c r="FZ71" s="132"/>
      <c r="GA71" s="132"/>
      <c r="GB71" s="132"/>
      <c r="GC71" s="132"/>
      <c r="GD71" s="132"/>
      <c r="GE71" s="132"/>
      <c r="GF71" s="132"/>
      <c r="GG71" s="132"/>
      <c r="GH71" s="132"/>
      <c r="GI71" s="132"/>
      <c r="GJ71" s="132"/>
      <c r="GK71" s="132"/>
      <c r="GL71" s="132"/>
      <c r="GM71" s="132"/>
      <c r="GN71" s="132"/>
      <c r="GO71" s="132"/>
      <c r="GP71" s="132"/>
      <c r="GQ71" s="132"/>
      <c r="GR71" s="132"/>
      <c r="GS71" s="132"/>
      <c r="GT71" s="132"/>
      <c r="GU71" s="132"/>
      <c r="GV71" s="132"/>
      <c r="GW71" s="132"/>
      <c r="GX71" s="132"/>
      <c r="GY71" s="132"/>
      <c r="GZ71" s="132"/>
      <c r="HA71" s="132"/>
      <c r="HB71" s="132"/>
      <c r="HC71" s="132"/>
      <c r="HD71" s="132"/>
      <c r="HE71" s="132"/>
      <c r="HF71" s="132"/>
      <c r="HG71" s="132"/>
      <c r="HH71" s="132"/>
      <c r="HI71" s="132"/>
      <c r="HJ71" s="132"/>
      <c r="HK71" s="132"/>
      <c r="HL71" s="132"/>
      <c r="HM71" s="132"/>
      <c r="HN71" s="132"/>
      <c r="HO71" s="132"/>
      <c r="HP71" s="132"/>
      <c r="HQ71" s="132"/>
      <c r="HR71" s="132"/>
      <c r="HS71" s="132"/>
      <c r="HT71" s="132"/>
      <c r="HU71" s="132"/>
      <c r="HV71" s="132"/>
      <c r="HW71" s="132"/>
      <c r="HX71" s="132"/>
      <c r="HY71" s="132"/>
      <c r="HZ71" s="132"/>
      <c r="IA71" s="132"/>
      <c r="IB71" s="132"/>
      <c r="IC71" s="132"/>
      <c r="ID71" s="132"/>
      <c r="IE71" s="132"/>
      <c r="IF71" s="132"/>
      <c r="IG71" s="132"/>
      <c r="IH71" s="132"/>
      <c r="II71" s="132"/>
      <c r="IJ71" s="132"/>
      <c r="IK71" s="132"/>
      <c r="IL71" s="132"/>
      <c r="IM71" s="132"/>
      <c r="IN71" s="132"/>
      <c r="IO71" s="132"/>
      <c r="IP71" s="132"/>
      <c r="IQ71" s="132"/>
      <c r="IR71" s="132"/>
      <c r="IS71" s="132"/>
    </row>
    <row r="72" ht="29" customHeight="1"/>
  </sheetData>
  <mergeCells count="1">
    <mergeCell ref="A2:D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Z10"/>
  <sheetViews>
    <sheetView workbookViewId="0">
      <selection activeCell="F22" sqref="F22"/>
    </sheetView>
  </sheetViews>
  <sheetFormatPr defaultColWidth="6.75" defaultRowHeight="10.8"/>
  <cols>
    <col min="1" max="1" width="36.5" style="45" customWidth="1"/>
    <col min="2" max="10" width="12" style="45" customWidth="1"/>
    <col min="11" max="13" width="9" style="45" customWidth="1"/>
    <col min="14" max="14" width="5.62962962962963" style="45" customWidth="1"/>
    <col min="15" max="15" width="0.75" style="45" customWidth="1"/>
    <col min="16" max="16" width="10.1296296296296" style="45" customWidth="1"/>
    <col min="17" max="17" width="5.87962962962963" style="45" customWidth="1"/>
    <col min="18" max="16384" width="6.75" style="45"/>
  </cols>
  <sheetData>
    <row r="1" ht="19.5" customHeight="1" spans="1:1">
      <c r="A1" s="61"/>
    </row>
    <row r="2" ht="33" customHeight="1" spans="1:260">
      <c r="A2" s="127" t="s">
        <v>1467</v>
      </c>
      <c r="B2" s="127"/>
      <c r="C2" s="127"/>
      <c r="D2" s="127"/>
      <c r="E2" s="127"/>
      <c r="F2" s="127"/>
      <c r="G2" s="127"/>
      <c r="H2" s="127"/>
      <c r="I2" s="127"/>
      <c r="J2" s="127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  <c r="IT2" s="128"/>
      <c r="IU2" s="128"/>
      <c r="IV2" s="128"/>
      <c r="IW2" s="128"/>
      <c r="IX2" s="128"/>
      <c r="IY2" s="128"/>
      <c r="IZ2" s="128"/>
    </row>
    <row r="3" ht="19.5" customHeight="1" spans="1:260">
      <c r="A3" s="129" t="s">
        <v>1464</v>
      </c>
      <c r="B3" s="130"/>
      <c r="C3" s="130"/>
      <c r="D3" s="130"/>
      <c r="E3" s="130"/>
      <c r="F3" s="130"/>
      <c r="G3" s="130"/>
      <c r="H3" s="130"/>
      <c r="I3" s="130"/>
      <c r="J3" s="131" t="s">
        <v>52</v>
      </c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</row>
    <row r="4" ht="36" customHeight="1" spans="1:260">
      <c r="A4" s="116" t="s">
        <v>1468</v>
      </c>
      <c r="B4" s="186" t="s">
        <v>54</v>
      </c>
      <c r="C4" s="187"/>
      <c r="D4" s="188"/>
      <c r="E4" s="186" t="s">
        <v>55</v>
      </c>
      <c r="F4" s="187"/>
      <c r="G4" s="188"/>
      <c r="H4" s="186" t="s">
        <v>1469</v>
      </c>
      <c r="I4" s="187"/>
      <c r="J4" s="188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40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</row>
    <row r="5" ht="34.5" customHeight="1" spans="1:260">
      <c r="A5" s="116"/>
      <c r="B5" s="116" t="s">
        <v>1470</v>
      </c>
      <c r="C5" s="116" t="s">
        <v>1471</v>
      </c>
      <c r="D5" s="116" t="s">
        <v>1472</v>
      </c>
      <c r="E5" s="116" t="s">
        <v>1470</v>
      </c>
      <c r="F5" s="116" t="s">
        <v>1471</v>
      </c>
      <c r="G5" s="116" t="s">
        <v>1472</v>
      </c>
      <c r="H5" s="116" t="s">
        <v>1470</v>
      </c>
      <c r="I5" s="116" t="s">
        <v>1471</v>
      </c>
      <c r="J5" s="116" t="s">
        <v>1472</v>
      </c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40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</row>
    <row r="6" ht="19.5" customHeight="1" spans="1:10">
      <c r="A6" s="133" t="s">
        <v>1473</v>
      </c>
      <c r="B6" s="189"/>
      <c r="C6" s="189"/>
      <c r="D6" s="189"/>
      <c r="E6" s="189"/>
      <c r="F6" s="189"/>
      <c r="G6" s="189"/>
      <c r="H6" s="134"/>
      <c r="I6" s="134"/>
      <c r="J6" s="134"/>
    </row>
    <row r="7" ht="19.5" customHeight="1" spans="1:10">
      <c r="A7" s="133"/>
      <c r="B7" s="134"/>
      <c r="C7" s="134"/>
      <c r="D7" s="134"/>
      <c r="E7" s="134"/>
      <c r="F7" s="134"/>
      <c r="G7" s="134"/>
      <c r="H7" s="134"/>
      <c r="I7" s="134"/>
      <c r="J7" s="135"/>
    </row>
    <row r="8" ht="19.5" customHeight="1" spans="1:10">
      <c r="A8" s="133"/>
      <c r="B8" s="134"/>
      <c r="C8" s="134"/>
      <c r="D8" s="134"/>
      <c r="E8" s="134"/>
      <c r="F8" s="134"/>
      <c r="G8" s="134"/>
      <c r="H8" s="134"/>
      <c r="I8" s="134"/>
      <c r="J8" s="135"/>
    </row>
    <row r="9" ht="19.5" customHeight="1" spans="1:10">
      <c r="A9" s="136"/>
      <c r="B9" s="137"/>
      <c r="C9" s="137"/>
      <c r="D9" s="137"/>
      <c r="E9" s="137"/>
      <c r="F9" s="137"/>
      <c r="G9" s="137"/>
      <c r="H9" s="137"/>
      <c r="I9" s="137"/>
      <c r="J9" s="137"/>
    </row>
    <row r="10" ht="19.5" customHeight="1" spans="1:260">
      <c r="A10" s="116" t="s">
        <v>1466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40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  <c r="IT10" s="132"/>
      <c r="IU10" s="132"/>
      <c r="IV10" s="132"/>
      <c r="IW10" s="132"/>
      <c r="IX10" s="132"/>
      <c r="IY10" s="132"/>
      <c r="IZ10" s="132"/>
    </row>
  </sheetData>
  <mergeCells count="4">
    <mergeCell ref="A2:J2"/>
    <mergeCell ref="B4:D4"/>
    <mergeCell ref="E4:G4"/>
    <mergeCell ref="H4:J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pane ySplit="4" topLeftCell="A17" activePane="bottomLeft" state="frozen"/>
      <selection/>
      <selection pane="bottomLeft" activeCell="C40" sqref="C40"/>
    </sheetView>
  </sheetViews>
  <sheetFormatPr defaultColWidth="7.87962962962963" defaultRowHeight="10.8" outlineLevelCol="4"/>
  <cols>
    <col min="1" max="1" width="42.3796296296296" style="45" customWidth="1"/>
    <col min="2" max="3" width="22.3796296296296" style="45" customWidth="1"/>
    <col min="4" max="4" width="25.25" style="45" customWidth="1"/>
    <col min="5" max="255" width="7.87962962962963" style="45"/>
    <col min="256" max="256" width="29.75" style="45" customWidth="1"/>
    <col min="257" max="259" width="12.1296296296296" style="45" customWidth="1"/>
    <col min="260" max="260" width="16.3796296296296" style="45" customWidth="1"/>
    <col min="261" max="511" width="7.87962962962963" style="45"/>
    <col min="512" max="512" width="29.75" style="45" customWidth="1"/>
    <col min="513" max="515" width="12.1296296296296" style="45" customWidth="1"/>
    <col min="516" max="516" width="16.3796296296296" style="45" customWidth="1"/>
    <col min="517" max="767" width="7.87962962962963" style="45"/>
    <col min="768" max="768" width="29.75" style="45" customWidth="1"/>
    <col min="769" max="771" width="12.1296296296296" style="45" customWidth="1"/>
    <col min="772" max="772" width="16.3796296296296" style="45" customWidth="1"/>
    <col min="773" max="1023" width="7.87962962962963" style="45"/>
    <col min="1024" max="1024" width="29.75" style="45" customWidth="1"/>
    <col min="1025" max="1027" width="12.1296296296296" style="45" customWidth="1"/>
    <col min="1028" max="1028" width="16.3796296296296" style="45" customWidth="1"/>
    <col min="1029" max="1279" width="7.87962962962963" style="45"/>
    <col min="1280" max="1280" width="29.75" style="45" customWidth="1"/>
    <col min="1281" max="1283" width="12.1296296296296" style="45" customWidth="1"/>
    <col min="1284" max="1284" width="16.3796296296296" style="45" customWidth="1"/>
    <col min="1285" max="1535" width="7.87962962962963" style="45"/>
    <col min="1536" max="1536" width="29.75" style="45" customWidth="1"/>
    <col min="1537" max="1539" width="12.1296296296296" style="45" customWidth="1"/>
    <col min="1540" max="1540" width="16.3796296296296" style="45" customWidth="1"/>
    <col min="1541" max="1791" width="7.87962962962963" style="45"/>
    <col min="1792" max="1792" width="29.75" style="45" customWidth="1"/>
    <col min="1793" max="1795" width="12.1296296296296" style="45" customWidth="1"/>
    <col min="1796" max="1796" width="16.3796296296296" style="45" customWidth="1"/>
    <col min="1797" max="2047" width="7.87962962962963" style="45"/>
    <col min="2048" max="2048" width="29.75" style="45" customWidth="1"/>
    <col min="2049" max="2051" width="12.1296296296296" style="45" customWidth="1"/>
    <col min="2052" max="2052" width="16.3796296296296" style="45" customWidth="1"/>
    <col min="2053" max="2303" width="7.87962962962963" style="45"/>
    <col min="2304" max="2304" width="29.75" style="45" customWidth="1"/>
    <col min="2305" max="2307" width="12.1296296296296" style="45" customWidth="1"/>
    <col min="2308" max="2308" width="16.3796296296296" style="45" customWidth="1"/>
    <col min="2309" max="2559" width="7.87962962962963" style="45"/>
    <col min="2560" max="2560" width="29.75" style="45" customWidth="1"/>
    <col min="2561" max="2563" width="12.1296296296296" style="45" customWidth="1"/>
    <col min="2564" max="2564" width="16.3796296296296" style="45" customWidth="1"/>
    <col min="2565" max="2815" width="7.87962962962963" style="45"/>
    <col min="2816" max="2816" width="29.75" style="45" customWidth="1"/>
    <col min="2817" max="2819" width="12.1296296296296" style="45" customWidth="1"/>
    <col min="2820" max="2820" width="16.3796296296296" style="45" customWidth="1"/>
    <col min="2821" max="3071" width="7.87962962962963" style="45"/>
    <col min="3072" max="3072" width="29.75" style="45" customWidth="1"/>
    <col min="3073" max="3075" width="12.1296296296296" style="45" customWidth="1"/>
    <col min="3076" max="3076" width="16.3796296296296" style="45" customWidth="1"/>
    <col min="3077" max="3327" width="7.87962962962963" style="45"/>
    <col min="3328" max="3328" width="29.75" style="45" customWidth="1"/>
    <col min="3329" max="3331" width="12.1296296296296" style="45" customWidth="1"/>
    <col min="3332" max="3332" width="16.3796296296296" style="45" customWidth="1"/>
    <col min="3333" max="3583" width="7.87962962962963" style="45"/>
    <col min="3584" max="3584" width="29.75" style="45" customWidth="1"/>
    <col min="3585" max="3587" width="12.1296296296296" style="45" customWidth="1"/>
    <col min="3588" max="3588" width="16.3796296296296" style="45" customWidth="1"/>
    <col min="3589" max="3839" width="7.87962962962963" style="45"/>
    <col min="3840" max="3840" width="29.75" style="45" customWidth="1"/>
    <col min="3841" max="3843" width="12.1296296296296" style="45" customWidth="1"/>
    <col min="3844" max="3844" width="16.3796296296296" style="45" customWidth="1"/>
    <col min="3845" max="4095" width="7.87962962962963" style="45"/>
    <col min="4096" max="4096" width="29.75" style="45" customWidth="1"/>
    <col min="4097" max="4099" width="12.1296296296296" style="45" customWidth="1"/>
    <col min="4100" max="4100" width="16.3796296296296" style="45" customWidth="1"/>
    <col min="4101" max="4351" width="7.87962962962963" style="45"/>
    <col min="4352" max="4352" width="29.75" style="45" customWidth="1"/>
    <col min="4353" max="4355" width="12.1296296296296" style="45" customWidth="1"/>
    <col min="4356" max="4356" width="16.3796296296296" style="45" customWidth="1"/>
    <col min="4357" max="4607" width="7.87962962962963" style="45"/>
    <col min="4608" max="4608" width="29.75" style="45" customWidth="1"/>
    <col min="4609" max="4611" width="12.1296296296296" style="45" customWidth="1"/>
    <col min="4612" max="4612" width="16.3796296296296" style="45" customWidth="1"/>
    <col min="4613" max="4863" width="7.87962962962963" style="45"/>
    <col min="4864" max="4864" width="29.75" style="45" customWidth="1"/>
    <col min="4865" max="4867" width="12.1296296296296" style="45" customWidth="1"/>
    <col min="4868" max="4868" width="16.3796296296296" style="45" customWidth="1"/>
    <col min="4869" max="5119" width="7.87962962962963" style="45"/>
    <col min="5120" max="5120" width="29.75" style="45" customWidth="1"/>
    <col min="5121" max="5123" width="12.1296296296296" style="45" customWidth="1"/>
    <col min="5124" max="5124" width="16.3796296296296" style="45" customWidth="1"/>
    <col min="5125" max="5375" width="7.87962962962963" style="45"/>
    <col min="5376" max="5376" width="29.75" style="45" customWidth="1"/>
    <col min="5377" max="5379" width="12.1296296296296" style="45" customWidth="1"/>
    <col min="5380" max="5380" width="16.3796296296296" style="45" customWidth="1"/>
    <col min="5381" max="5631" width="7.87962962962963" style="45"/>
    <col min="5632" max="5632" width="29.75" style="45" customWidth="1"/>
    <col min="5633" max="5635" width="12.1296296296296" style="45" customWidth="1"/>
    <col min="5636" max="5636" width="16.3796296296296" style="45" customWidth="1"/>
    <col min="5637" max="5887" width="7.87962962962963" style="45"/>
    <col min="5888" max="5888" width="29.75" style="45" customWidth="1"/>
    <col min="5889" max="5891" width="12.1296296296296" style="45" customWidth="1"/>
    <col min="5892" max="5892" width="16.3796296296296" style="45" customWidth="1"/>
    <col min="5893" max="6143" width="7.87962962962963" style="45"/>
    <col min="6144" max="6144" width="29.75" style="45" customWidth="1"/>
    <col min="6145" max="6147" width="12.1296296296296" style="45" customWidth="1"/>
    <col min="6148" max="6148" width="16.3796296296296" style="45" customWidth="1"/>
    <col min="6149" max="6399" width="7.87962962962963" style="45"/>
    <col min="6400" max="6400" width="29.75" style="45" customWidth="1"/>
    <col min="6401" max="6403" width="12.1296296296296" style="45" customWidth="1"/>
    <col min="6404" max="6404" width="16.3796296296296" style="45" customWidth="1"/>
    <col min="6405" max="6655" width="7.87962962962963" style="45"/>
    <col min="6656" max="6656" width="29.75" style="45" customWidth="1"/>
    <col min="6657" max="6659" width="12.1296296296296" style="45" customWidth="1"/>
    <col min="6660" max="6660" width="16.3796296296296" style="45" customWidth="1"/>
    <col min="6661" max="6911" width="7.87962962962963" style="45"/>
    <col min="6912" max="6912" width="29.75" style="45" customWidth="1"/>
    <col min="6913" max="6915" width="12.1296296296296" style="45" customWidth="1"/>
    <col min="6916" max="6916" width="16.3796296296296" style="45" customWidth="1"/>
    <col min="6917" max="7167" width="7.87962962962963" style="45"/>
    <col min="7168" max="7168" width="29.75" style="45" customWidth="1"/>
    <col min="7169" max="7171" width="12.1296296296296" style="45" customWidth="1"/>
    <col min="7172" max="7172" width="16.3796296296296" style="45" customWidth="1"/>
    <col min="7173" max="7423" width="7.87962962962963" style="45"/>
    <col min="7424" max="7424" width="29.75" style="45" customWidth="1"/>
    <col min="7425" max="7427" width="12.1296296296296" style="45" customWidth="1"/>
    <col min="7428" max="7428" width="16.3796296296296" style="45" customWidth="1"/>
    <col min="7429" max="7679" width="7.87962962962963" style="45"/>
    <col min="7680" max="7680" width="29.75" style="45" customWidth="1"/>
    <col min="7681" max="7683" width="12.1296296296296" style="45" customWidth="1"/>
    <col min="7684" max="7684" width="16.3796296296296" style="45" customWidth="1"/>
    <col min="7685" max="7935" width="7.87962962962963" style="45"/>
    <col min="7936" max="7936" width="29.75" style="45" customWidth="1"/>
    <col min="7937" max="7939" width="12.1296296296296" style="45" customWidth="1"/>
    <col min="7940" max="7940" width="16.3796296296296" style="45" customWidth="1"/>
    <col min="7941" max="8191" width="7.87962962962963" style="45"/>
    <col min="8192" max="8192" width="29.75" style="45" customWidth="1"/>
    <col min="8193" max="8195" width="12.1296296296296" style="45" customWidth="1"/>
    <col min="8196" max="8196" width="16.3796296296296" style="45" customWidth="1"/>
    <col min="8197" max="8447" width="7.87962962962963" style="45"/>
    <col min="8448" max="8448" width="29.75" style="45" customWidth="1"/>
    <col min="8449" max="8451" width="12.1296296296296" style="45" customWidth="1"/>
    <col min="8452" max="8452" width="16.3796296296296" style="45" customWidth="1"/>
    <col min="8453" max="8703" width="7.87962962962963" style="45"/>
    <col min="8704" max="8704" width="29.75" style="45" customWidth="1"/>
    <col min="8705" max="8707" width="12.1296296296296" style="45" customWidth="1"/>
    <col min="8708" max="8708" width="16.3796296296296" style="45" customWidth="1"/>
    <col min="8709" max="8959" width="7.87962962962963" style="45"/>
    <col min="8960" max="8960" width="29.75" style="45" customWidth="1"/>
    <col min="8961" max="8963" width="12.1296296296296" style="45" customWidth="1"/>
    <col min="8964" max="8964" width="16.3796296296296" style="45" customWidth="1"/>
    <col min="8965" max="9215" width="7.87962962962963" style="45"/>
    <col min="9216" max="9216" width="29.75" style="45" customWidth="1"/>
    <col min="9217" max="9219" width="12.1296296296296" style="45" customWidth="1"/>
    <col min="9220" max="9220" width="16.3796296296296" style="45" customWidth="1"/>
    <col min="9221" max="9471" width="7.87962962962963" style="45"/>
    <col min="9472" max="9472" width="29.75" style="45" customWidth="1"/>
    <col min="9473" max="9475" width="12.1296296296296" style="45" customWidth="1"/>
    <col min="9476" max="9476" width="16.3796296296296" style="45" customWidth="1"/>
    <col min="9477" max="9727" width="7.87962962962963" style="45"/>
    <col min="9728" max="9728" width="29.75" style="45" customWidth="1"/>
    <col min="9729" max="9731" width="12.1296296296296" style="45" customWidth="1"/>
    <col min="9732" max="9732" width="16.3796296296296" style="45" customWidth="1"/>
    <col min="9733" max="9983" width="7.87962962962963" style="45"/>
    <col min="9984" max="9984" width="29.75" style="45" customWidth="1"/>
    <col min="9985" max="9987" width="12.1296296296296" style="45" customWidth="1"/>
    <col min="9988" max="9988" width="16.3796296296296" style="45" customWidth="1"/>
    <col min="9989" max="10239" width="7.87962962962963" style="45"/>
    <col min="10240" max="10240" width="29.75" style="45" customWidth="1"/>
    <col min="10241" max="10243" width="12.1296296296296" style="45" customWidth="1"/>
    <col min="10244" max="10244" width="16.3796296296296" style="45" customWidth="1"/>
    <col min="10245" max="10495" width="7.87962962962963" style="45"/>
    <col min="10496" max="10496" width="29.75" style="45" customWidth="1"/>
    <col min="10497" max="10499" width="12.1296296296296" style="45" customWidth="1"/>
    <col min="10500" max="10500" width="16.3796296296296" style="45" customWidth="1"/>
    <col min="10501" max="10751" width="7.87962962962963" style="45"/>
    <col min="10752" max="10752" width="29.75" style="45" customWidth="1"/>
    <col min="10753" max="10755" width="12.1296296296296" style="45" customWidth="1"/>
    <col min="10756" max="10756" width="16.3796296296296" style="45" customWidth="1"/>
    <col min="10757" max="11007" width="7.87962962962963" style="45"/>
    <col min="11008" max="11008" width="29.75" style="45" customWidth="1"/>
    <col min="11009" max="11011" width="12.1296296296296" style="45" customWidth="1"/>
    <col min="11012" max="11012" width="16.3796296296296" style="45" customWidth="1"/>
    <col min="11013" max="11263" width="7.87962962962963" style="45"/>
    <col min="11264" max="11264" width="29.75" style="45" customWidth="1"/>
    <col min="11265" max="11267" width="12.1296296296296" style="45" customWidth="1"/>
    <col min="11268" max="11268" width="16.3796296296296" style="45" customWidth="1"/>
    <col min="11269" max="11519" width="7.87962962962963" style="45"/>
    <col min="11520" max="11520" width="29.75" style="45" customWidth="1"/>
    <col min="11521" max="11523" width="12.1296296296296" style="45" customWidth="1"/>
    <col min="11524" max="11524" width="16.3796296296296" style="45" customWidth="1"/>
    <col min="11525" max="11775" width="7.87962962962963" style="45"/>
    <col min="11776" max="11776" width="29.75" style="45" customWidth="1"/>
    <col min="11777" max="11779" width="12.1296296296296" style="45" customWidth="1"/>
    <col min="11780" max="11780" width="16.3796296296296" style="45" customWidth="1"/>
    <col min="11781" max="12031" width="7.87962962962963" style="45"/>
    <col min="12032" max="12032" width="29.75" style="45" customWidth="1"/>
    <col min="12033" max="12035" width="12.1296296296296" style="45" customWidth="1"/>
    <col min="12036" max="12036" width="16.3796296296296" style="45" customWidth="1"/>
    <col min="12037" max="12287" width="7.87962962962963" style="45"/>
    <col min="12288" max="12288" width="29.75" style="45" customWidth="1"/>
    <col min="12289" max="12291" width="12.1296296296296" style="45" customWidth="1"/>
    <col min="12292" max="12292" width="16.3796296296296" style="45" customWidth="1"/>
    <col min="12293" max="12543" width="7.87962962962963" style="45"/>
    <col min="12544" max="12544" width="29.75" style="45" customWidth="1"/>
    <col min="12545" max="12547" width="12.1296296296296" style="45" customWidth="1"/>
    <col min="12548" max="12548" width="16.3796296296296" style="45" customWidth="1"/>
    <col min="12549" max="12799" width="7.87962962962963" style="45"/>
    <col min="12800" max="12800" width="29.75" style="45" customWidth="1"/>
    <col min="12801" max="12803" width="12.1296296296296" style="45" customWidth="1"/>
    <col min="12804" max="12804" width="16.3796296296296" style="45" customWidth="1"/>
    <col min="12805" max="13055" width="7.87962962962963" style="45"/>
    <col min="13056" max="13056" width="29.75" style="45" customWidth="1"/>
    <col min="13057" max="13059" width="12.1296296296296" style="45" customWidth="1"/>
    <col min="13060" max="13060" width="16.3796296296296" style="45" customWidth="1"/>
    <col min="13061" max="13311" width="7.87962962962963" style="45"/>
    <col min="13312" max="13312" width="29.75" style="45" customWidth="1"/>
    <col min="13313" max="13315" width="12.1296296296296" style="45" customWidth="1"/>
    <col min="13316" max="13316" width="16.3796296296296" style="45" customWidth="1"/>
    <col min="13317" max="13567" width="7.87962962962963" style="45"/>
    <col min="13568" max="13568" width="29.75" style="45" customWidth="1"/>
    <col min="13569" max="13571" width="12.1296296296296" style="45" customWidth="1"/>
    <col min="13572" max="13572" width="16.3796296296296" style="45" customWidth="1"/>
    <col min="13573" max="13823" width="7.87962962962963" style="45"/>
    <col min="13824" max="13824" width="29.75" style="45" customWidth="1"/>
    <col min="13825" max="13827" width="12.1296296296296" style="45" customWidth="1"/>
    <col min="13828" max="13828" width="16.3796296296296" style="45" customWidth="1"/>
    <col min="13829" max="14079" width="7.87962962962963" style="45"/>
    <col min="14080" max="14080" width="29.75" style="45" customWidth="1"/>
    <col min="14081" max="14083" width="12.1296296296296" style="45" customWidth="1"/>
    <col min="14084" max="14084" width="16.3796296296296" style="45" customWidth="1"/>
    <col min="14085" max="14335" width="7.87962962962963" style="45"/>
    <col min="14336" max="14336" width="29.75" style="45" customWidth="1"/>
    <col min="14337" max="14339" width="12.1296296296296" style="45" customWidth="1"/>
    <col min="14340" max="14340" width="16.3796296296296" style="45" customWidth="1"/>
    <col min="14341" max="14591" width="7.87962962962963" style="45"/>
    <col min="14592" max="14592" width="29.75" style="45" customWidth="1"/>
    <col min="14593" max="14595" width="12.1296296296296" style="45" customWidth="1"/>
    <col min="14596" max="14596" width="16.3796296296296" style="45" customWidth="1"/>
    <col min="14597" max="14847" width="7.87962962962963" style="45"/>
    <col min="14848" max="14848" width="29.75" style="45" customWidth="1"/>
    <col min="14849" max="14851" width="12.1296296296296" style="45" customWidth="1"/>
    <col min="14852" max="14852" width="16.3796296296296" style="45" customWidth="1"/>
    <col min="14853" max="15103" width="7.87962962962963" style="45"/>
    <col min="15104" max="15104" width="29.75" style="45" customWidth="1"/>
    <col min="15105" max="15107" width="12.1296296296296" style="45" customWidth="1"/>
    <col min="15108" max="15108" width="16.3796296296296" style="45" customWidth="1"/>
    <col min="15109" max="15359" width="7.87962962962963" style="45"/>
    <col min="15360" max="15360" width="29.75" style="45" customWidth="1"/>
    <col min="15361" max="15363" width="12.1296296296296" style="45" customWidth="1"/>
    <col min="15364" max="15364" width="16.3796296296296" style="45" customWidth="1"/>
    <col min="15365" max="15615" width="7.87962962962963" style="45"/>
    <col min="15616" max="15616" width="29.75" style="45" customWidth="1"/>
    <col min="15617" max="15619" width="12.1296296296296" style="45" customWidth="1"/>
    <col min="15620" max="15620" width="16.3796296296296" style="45" customWidth="1"/>
    <col min="15621" max="15871" width="7.87962962962963" style="45"/>
    <col min="15872" max="15872" width="29.75" style="45" customWidth="1"/>
    <col min="15873" max="15875" width="12.1296296296296" style="45" customWidth="1"/>
    <col min="15876" max="15876" width="16.3796296296296" style="45" customWidth="1"/>
    <col min="15877" max="16127" width="7.87962962962963" style="45"/>
    <col min="16128" max="16128" width="29.75" style="45" customWidth="1"/>
    <col min="16129" max="16131" width="12.1296296296296" style="45" customWidth="1"/>
    <col min="16132" max="16132" width="16.3796296296296" style="45" customWidth="1"/>
    <col min="16133" max="16384" width="7.87962962962963" style="45"/>
  </cols>
  <sheetData>
    <row r="1" ht="19.5" customHeight="1" spans="1:1">
      <c r="A1" s="61"/>
    </row>
    <row r="2" ht="30.75" customHeight="1" spans="1:4">
      <c r="A2" s="106" t="s">
        <v>16</v>
      </c>
      <c r="B2" s="106"/>
      <c r="C2" s="106"/>
      <c r="D2" s="106"/>
    </row>
    <row r="3" ht="19.5" customHeight="1" spans="1:4">
      <c r="A3" s="176"/>
      <c r="B3" s="177"/>
      <c r="C3" s="177"/>
      <c r="D3" s="108" t="s">
        <v>52</v>
      </c>
    </row>
    <row r="4" ht="36" customHeight="1" spans="1:5">
      <c r="A4" s="178" t="s">
        <v>1474</v>
      </c>
      <c r="B4" s="109" t="s">
        <v>54</v>
      </c>
      <c r="C4" s="109" t="s">
        <v>55</v>
      </c>
      <c r="D4" s="116" t="s">
        <v>56</v>
      </c>
      <c r="E4" s="179"/>
    </row>
    <row r="5" ht="17.25" customHeight="1" spans="1:4">
      <c r="A5" s="180" t="s">
        <v>1475</v>
      </c>
      <c r="B5" s="181"/>
      <c r="C5" s="181"/>
      <c r="D5" s="150"/>
    </row>
    <row r="6" ht="17.25" customHeight="1" spans="1:4">
      <c r="A6" s="160" t="s">
        <v>1476</v>
      </c>
      <c r="B6" s="181"/>
      <c r="C6" s="181"/>
      <c r="D6" s="150"/>
    </row>
    <row r="7" ht="17.25" customHeight="1" spans="1:4">
      <c r="A7" s="160" t="s">
        <v>1477</v>
      </c>
      <c r="B7" s="181"/>
      <c r="C7" s="181"/>
      <c r="D7" s="150"/>
    </row>
    <row r="8" ht="17.25" customHeight="1" spans="1:4">
      <c r="A8" s="182" t="s">
        <v>1478</v>
      </c>
      <c r="B8" s="181"/>
      <c r="C8" s="181"/>
      <c r="D8" s="150"/>
    </row>
    <row r="9" ht="17.25" customHeight="1" spans="1:4">
      <c r="A9" s="182" t="s">
        <v>1479</v>
      </c>
      <c r="B9" s="181"/>
      <c r="C9" s="181"/>
      <c r="D9" s="150"/>
    </row>
    <row r="10" ht="17.25" customHeight="1" spans="1:4">
      <c r="A10" s="182" t="s">
        <v>1480</v>
      </c>
      <c r="B10" s="181"/>
      <c r="C10" s="181"/>
      <c r="D10" s="150"/>
    </row>
    <row r="11" ht="17.25" customHeight="1" spans="1:4">
      <c r="A11" s="182" t="s">
        <v>1481</v>
      </c>
      <c r="B11" s="181">
        <v>7342</v>
      </c>
      <c r="C11" s="181">
        <v>50500</v>
      </c>
      <c r="D11" s="150">
        <f>C11/B11</f>
        <v>6.87823481340234</v>
      </c>
    </row>
    <row r="12" ht="17.25" customHeight="1" spans="1:4">
      <c r="A12" s="183" t="s">
        <v>1482</v>
      </c>
      <c r="B12" s="181">
        <v>7482</v>
      </c>
      <c r="C12" s="181"/>
      <c r="D12" s="150">
        <f t="shared" ref="D12:D13" si="0">C12/B12</f>
        <v>0</v>
      </c>
    </row>
    <row r="13" ht="17.25" customHeight="1" spans="1:4">
      <c r="A13" s="183" t="s">
        <v>1483</v>
      </c>
      <c r="B13" s="181">
        <v>46</v>
      </c>
      <c r="C13" s="181"/>
      <c r="D13" s="150">
        <f t="shared" si="0"/>
        <v>0</v>
      </c>
    </row>
    <row r="14" ht="17.25" customHeight="1" spans="1:4">
      <c r="A14" s="183" t="s">
        <v>1484</v>
      </c>
      <c r="B14" s="181"/>
      <c r="C14" s="181"/>
      <c r="D14" s="150"/>
    </row>
    <row r="15" ht="17.25" customHeight="1" spans="1:4">
      <c r="A15" s="183" t="s">
        <v>1485</v>
      </c>
      <c r="B15" s="181">
        <v>-186</v>
      </c>
      <c r="C15" s="181"/>
      <c r="D15" s="150"/>
    </row>
    <row r="16" ht="17.25" customHeight="1" spans="1:4">
      <c r="A16" s="183" t="s">
        <v>1486</v>
      </c>
      <c r="B16" s="181"/>
      <c r="C16" s="181">
        <v>50500</v>
      </c>
      <c r="D16" s="150"/>
    </row>
    <row r="17" ht="17.25" customHeight="1" spans="1:4">
      <c r="A17" s="182" t="s">
        <v>1487</v>
      </c>
      <c r="B17" s="181"/>
      <c r="C17" s="181"/>
      <c r="D17" s="150"/>
    </row>
    <row r="18" ht="17.25" customHeight="1" spans="1:4">
      <c r="A18" s="182" t="s">
        <v>1488</v>
      </c>
      <c r="B18" s="181"/>
      <c r="C18" s="181"/>
      <c r="D18" s="150"/>
    </row>
    <row r="19" ht="17.25" customHeight="1" spans="1:4">
      <c r="A19" s="183" t="s">
        <v>1489</v>
      </c>
      <c r="B19" s="181"/>
      <c r="C19" s="181"/>
      <c r="D19" s="150"/>
    </row>
    <row r="20" ht="17.25" customHeight="1" spans="1:4">
      <c r="A20" s="183" t="s">
        <v>1490</v>
      </c>
      <c r="B20" s="181"/>
      <c r="C20" s="181"/>
      <c r="D20" s="150"/>
    </row>
    <row r="21" ht="17.25" customHeight="1" spans="1:4">
      <c r="A21" s="182" t="s">
        <v>1491</v>
      </c>
      <c r="B21" s="181">
        <v>215</v>
      </c>
      <c r="C21" s="181">
        <v>300</v>
      </c>
      <c r="D21" s="150">
        <f>C21/B21</f>
        <v>1.3953488372093</v>
      </c>
    </row>
    <row r="22" ht="17.25" customHeight="1" spans="1:4">
      <c r="A22" s="182" t="s">
        <v>1492</v>
      </c>
      <c r="B22" s="181"/>
      <c r="C22" s="181"/>
      <c r="D22" s="150"/>
    </row>
    <row r="23" ht="17.25" customHeight="1" spans="1:4">
      <c r="A23" s="182" t="s">
        <v>1493</v>
      </c>
      <c r="B23" s="181"/>
      <c r="C23" s="181"/>
      <c r="D23" s="150"/>
    </row>
    <row r="24" ht="17.25" customHeight="1" spans="1:4">
      <c r="A24" s="183" t="s">
        <v>1494</v>
      </c>
      <c r="B24" s="181"/>
      <c r="C24" s="181"/>
      <c r="D24" s="150"/>
    </row>
    <row r="25" ht="17.25" customHeight="1" spans="1:4">
      <c r="A25" s="183" t="s">
        <v>1495</v>
      </c>
      <c r="B25" s="181"/>
      <c r="C25" s="181"/>
      <c r="D25" s="150"/>
    </row>
    <row r="26" ht="17.25" customHeight="1" spans="1:4">
      <c r="A26" s="183" t="s">
        <v>1496</v>
      </c>
      <c r="B26" s="181"/>
      <c r="C26" s="181"/>
      <c r="D26" s="150"/>
    </row>
    <row r="27" ht="17.25" customHeight="1" spans="1:4">
      <c r="A27" s="182" t="s">
        <v>1497</v>
      </c>
      <c r="B27" s="181"/>
      <c r="C27" s="181"/>
      <c r="D27" s="150"/>
    </row>
    <row r="28" ht="17.25" customHeight="1" spans="1:4">
      <c r="A28" s="182" t="s">
        <v>1498</v>
      </c>
      <c r="B28" s="181">
        <v>350</v>
      </c>
      <c r="C28" s="181">
        <v>300</v>
      </c>
      <c r="D28" s="150">
        <f>C28/B28</f>
        <v>0.857142857142857</v>
      </c>
    </row>
    <row r="29" ht="17.25" customHeight="1" spans="1:4">
      <c r="A29" s="182" t="s">
        <v>1499</v>
      </c>
      <c r="B29" s="181"/>
      <c r="C29" s="181"/>
      <c r="D29" s="150"/>
    </row>
    <row r="30" ht="17.25" customHeight="1" spans="1:4">
      <c r="A30" s="182" t="s">
        <v>1500</v>
      </c>
      <c r="B30" s="181">
        <v>59</v>
      </c>
      <c r="C30" s="181"/>
      <c r="D30" s="150"/>
    </row>
    <row r="31" ht="17.25" customHeight="1" spans="1:4">
      <c r="A31" s="183" t="s">
        <v>1501</v>
      </c>
      <c r="B31" s="181">
        <v>993</v>
      </c>
      <c r="C31" s="181"/>
      <c r="D31" s="150"/>
    </row>
    <row r="32" ht="19.5" customHeight="1" spans="1:4">
      <c r="A32" s="184" t="s">
        <v>78</v>
      </c>
      <c r="B32" s="181">
        <f>B5+B6+B7+B8+B9+B10+B11+B17+B19+B21+B22+B23+B27+B28+B29+B30+B31</f>
        <v>8959</v>
      </c>
      <c r="C32" s="181">
        <f>C5+C6+C7+C8+C9+C10+C11+C17+C19+C21+C22+C23+C27+C28+C29+C30+C31</f>
        <v>51100</v>
      </c>
      <c r="D32" s="150">
        <f>C32/B32</f>
        <v>5.70376158053354</v>
      </c>
    </row>
    <row r="33" ht="19.5" customHeight="1" spans="1:4">
      <c r="A33" s="185" t="s">
        <v>1502</v>
      </c>
      <c r="B33" s="181">
        <v>7478</v>
      </c>
      <c r="C33" s="181"/>
      <c r="D33" s="150">
        <f>C33/B33</f>
        <v>0</v>
      </c>
    </row>
    <row r="34" ht="19.5" customHeight="1" spans="1:4">
      <c r="A34" s="185" t="s">
        <v>1503</v>
      </c>
      <c r="B34" s="181"/>
      <c r="C34" s="181"/>
      <c r="D34" s="150"/>
    </row>
    <row r="35" ht="19.5" customHeight="1" spans="1:4">
      <c r="A35" s="185" t="s">
        <v>86</v>
      </c>
      <c r="B35" s="181">
        <v>14235</v>
      </c>
      <c r="C35" s="181"/>
      <c r="D35" s="150">
        <f>C35/B35</f>
        <v>0</v>
      </c>
    </row>
    <row r="36" ht="19.5" customHeight="1" spans="1:4">
      <c r="A36" s="185" t="s">
        <v>1504</v>
      </c>
      <c r="B36" s="181">
        <v>106000</v>
      </c>
      <c r="C36" s="181"/>
      <c r="D36" s="150">
        <f>C36/B36</f>
        <v>0</v>
      </c>
    </row>
    <row r="37" ht="19.5" customHeight="1" spans="1:4">
      <c r="A37" s="185" t="s">
        <v>89</v>
      </c>
      <c r="B37" s="181">
        <v>39535</v>
      </c>
      <c r="C37" s="181">
        <v>20418</v>
      </c>
      <c r="D37" s="150">
        <f t="shared" ref="D37:D38" si="1">C37/B37</f>
        <v>0.516453775135955</v>
      </c>
    </row>
    <row r="38" ht="19.5" customHeight="1" spans="1:4">
      <c r="A38" s="184" t="s">
        <v>90</v>
      </c>
      <c r="B38" s="181">
        <f>B32+B33+B34+B35+B36+B37</f>
        <v>176207</v>
      </c>
      <c r="C38" s="181">
        <f>C32+C33+C34+C35+C36+C37</f>
        <v>71518</v>
      </c>
      <c r="D38" s="150">
        <f t="shared" si="1"/>
        <v>0.405874908488312</v>
      </c>
    </row>
    <row r="39" ht="30.75" customHeight="1"/>
  </sheetData>
  <mergeCells count="1"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</vt:lpstr>
      <vt:lpstr>1、一般公共预算收入预算表</vt:lpstr>
      <vt:lpstr>2、一般公共预算支出预算表</vt:lpstr>
      <vt:lpstr>3、一般公共预算本级支出预算表</vt:lpstr>
      <vt:lpstr>4、一般公共预算本级基本支出预算表（政府经济）</vt:lpstr>
      <vt:lpstr>5、一般公共预算税收返还和转移支付表</vt:lpstr>
      <vt:lpstr>6、一般公共预算对下税收返还和转移支付预算分项目表</vt:lpstr>
      <vt:lpstr>7、一般公共预算对下税收返还和转移支付预算分地区表</vt:lpstr>
      <vt:lpstr>8、政府性基金收入预算表</vt:lpstr>
      <vt:lpstr>9、政府性基金支出预算表</vt:lpstr>
      <vt:lpstr>10、政府性基金本级支出预算表</vt:lpstr>
      <vt:lpstr>11、政府性基金转移支付预算表</vt:lpstr>
      <vt:lpstr>12、政府性基金转移支付预算分地区表</vt:lpstr>
      <vt:lpstr>13、国有资本经营收入预算表</vt:lpstr>
      <vt:lpstr>14、国有资本经营支出预算表</vt:lpstr>
      <vt:lpstr>15、本级国有资本经营支出预算表</vt:lpstr>
      <vt:lpstr>16、对下安排转移支付国有资本经营预算表</vt:lpstr>
      <vt:lpstr>17、社会保险基金收入预算表</vt:lpstr>
      <vt:lpstr>18、社会保险基金支出预算表</vt:lpstr>
      <vt:lpstr>19、“三公”经费预算汇总表</vt:lpstr>
      <vt:lpstr>20、衡山县2025年地方政府债务限额和余额情况表</vt:lpstr>
      <vt:lpstr>21、衡山县2025年政府一般债务限额和余额情况表</vt:lpstr>
      <vt:lpstr>22、衡山县2025年政府专项债务限额和余额情况表</vt:lpstr>
      <vt:lpstr>23、衡山县2025年政府债券（含再融资债券）发行及还本付息额</vt:lpstr>
      <vt:lpstr>24、衡山县2026年地方政府债务限额情况表</vt:lpstr>
      <vt:lpstr>25、衡山县2026年本级新增地方政府债券资金使用安排情况表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蒋阔</cp:lastModifiedBy>
  <dcterms:created xsi:type="dcterms:W3CDTF">2023-05-12T11:15:00Z</dcterms:created>
  <dcterms:modified xsi:type="dcterms:W3CDTF">2026-04-17T01:15:53Z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2052-11.1.0.12598</vt:lpwstr>
  </property>
  <property fmtid="{D5CDD505-2E9C-101B-9397-08002B2CF9AE}" pid="4" name="CalculationRule">
    <vt:i4>0</vt:i4>
  </property>
</Properties>
</file>